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/>
  </bookViews>
  <sheets>
    <sheet name="месяц" sheetId="1" r:id="rId1"/>
  </sheets>
  <definedNames>
    <definedName name="_xlnm.Print_Area" localSheetId="0">месяц!$A$1:$K$141</definedName>
  </definedNames>
  <calcPr calcId="191029"/>
</workbook>
</file>

<file path=xl/calcChain.xml><?xml version="1.0" encoding="utf-8"?>
<calcChain xmlns="http://schemas.openxmlformats.org/spreadsheetml/2006/main">
  <c r="A111" i="1"/>
  <c r="F136" l="1"/>
  <c r="J136" s="1"/>
  <c r="F133"/>
  <c r="J133" s="1"/>
  <c r="I137"/>
  <c r="H137" s="1"/>
  <c r="D137"/>
  <c r="G137" s="1"/>
  <c r="K137" s="1"/>
  <c r="J135"/>
  <c r="H135" s="1"/>
  <c r="K135" s="1"/>
  <c r="D135"/>
  <c r="G135" s="1"/>
  <c r="D133" l="1"/>
  <c r="H136"/>
  <c r="K136"/>
  <c r="G136"/>
  <c r="D136"/>
  <c r="K133"/>
  <c r="H133"/>
  <c r="G133"/>
  <c r="D138"/>
  <c r="D134"/>
  <c r="D132"/>
  <c r="J138"/>
  <c r="H138" s="1"/>
  <c r="F139"/>
  <c r="J132"/>
  <c r="H132" s="1"/>
  <c r="F102"/>
  <c r="I24"/>
  <c r="J24" s="1"/>
  <c r="F24"/>
  <c r="G24" s="1"/>
  <c r="I23"/>
  <c r="J23" s="1"/>
  <c r="F23"/>
  <c r="G23" s="1"/>
  <c r="D139" l="1"/>
  <c r="F140"/>
  <c r="J139"/>
  <c r="H139" s="1"/>
  <c r="H80"/>
  <c r="I80" s="1"/>
  <c r="J80" s="1"/>
  <c r="F80"/>
  <c r="G80" s="1"/>
  <c r="H76"/>
  <c r="I76" s="1"/>
  <c r="J76" s="1"/>
  <c r="F76"/>
  <c r="G76" s="1"/>
  <c r="H73"/>
  <c r="H70"/>
  <c r="H66"/>
  <c r="D140" l="1"/>
  <c r="G140" s="1"/>
  <c r="J140"/>
  <c r="H140" s="1"/>
  <c r="K140" s="1"/>
  <c r="F141"/>
  <c r="K139"/>
  <c r="K138"/>
  <c r="G139"/>
  <c r="G138"/>
  <c r="K132"/>
  <c r="I134"/>
  <c r="H134" s="1"/>
  <c r="G134"/>
  <c r="K134" s="1"/>
  <c r="G132"/>
  <c r="J141" l="1"/>
  <c r="H141" s="1"/>
  <c r="K141" s="1"/>
  <c r="D141"/>
  <c r="G141" s="1"/>
  <c r="F131"/>
  <c r="H86" l="1"/>
  <c r="H83"/>
  <c r="H81"/>
  <c r="H78"/>
  <c r="H75"/>
  <c r="H72"/>
  <c r="H69"/>
  <c r="H67"/>
  <c r="H57"/>
  <c r="H56"/>
  <c r="H55"/>
  <c r="H54"/>
  <c r="H50"/>
  <c r="H49"/>
  <c r="H48"/>
  <c r="H47"/>
  <c r="H46"/>
  <c r="H44"/>
  <c r="H41"/>
  <c r="H40"/>
  <c r="H39"/>
  <c r="H38"/>
  <c r="H37"/>
  <c r="H32"/>
  <c r="H28"/>
  <c r="H29"/>
  <c r="H30"/>
  <c r="H31"/>
  <c r="H27"/>
  <c r="F119" l="1"/>
  <c r="G130" l="1"/>
  <c r="D130"/>
  <c r="F129"/>
  <c r="J129" s="1"/>
  <c r="H129" s="1"/>
  <c r="D127"/>
  <c r="J124"/>
  <c r="H124" s="1"/>
  <c r="D124"/>
  <c r="F123"/>
  <c r="J123" s="1"/>
  <c r="D122"/>
  <c r="J118"/>
  <c r="H118" s="1"/>
  <c r="D118"/>
  <c r="F117"/>
  <c r="J117" s="1"/>
  <c r="D114"/>
  <c r="J104"/>
  <c r="H104" s="1"/>
  <c r="F103"/>
  <c r="J103" s="1"/>
  <c r="H103" s="1"/>
  <c r="G102"/>
  <c r="J102"/>
  <c r="K102" s="1"/>
  <c r="D102"/>
  <c r="J101"/>
  <c r="H101" s="1"/>
  <c r="F100"/>
  <c r="J100" s="1"/>
  <c r="H100" s="1"/>
  <c r="G99"/>
  <c r="J99"/>
  <c r="K99" s="1"/>
  <c r="D99"/>
  <c r="F98"/>
  <c r="J98" s="1"/>
  <c r="K98" s="1"/>
  <c r="A96"/>
  <c r="A99" s="1"/>
  <c r="A101" s="1"/>
  <c r="A104" s="1"/>
  <c r="A108" s="1"/>
  <c r="A114" s="1"/>
  <c r="A118" s="1"/>
  <c r="A122" s="1"/>
  <c r="A124" s="1"/>
  <c r="A127" s="1"/>
  <c r="A130" s="1"/>
  <c r="A132" s="1"/>
  <c r="A135" s="1"/>
  <c r="A138" s="1"/>
  <c r="F95"/>
  <c r="J95" s="1"/>
  <c r="H95" s="1"/>
  <c r="G94"/>
  <c r="J94"/>
  <c r="D94"/>
  <c r="I86"/>
  <c r="J86" s="1"/>
  <c r="F86"/>
  <c r="G86" s="1"/>
  <c r="I85"/>
  <c r="J85" s="1"/>
  <c r="F85"/>
  <c r="G85" s="1"/>
  <c r="I84"/>
  <c r="J84" s="1"/>
  <c r="F84"/>
  <c r="G84" s="1"/>
  <c r="I83"/>
  <c r="J83" s="1"/>
  <c r="F83"/>
  <c r="G83" s="1"/>
  <c r="I82"/>
  <c r="J82" s="1"/>
  <c r="F82"/>
  <c r="G82" s="1"/>
  <c r="I81"/>
  <c r="J81" s="1"/>
  <c r="F81"/>
  <c r="G81" s="1"/>
  <c r="I79"/>
  <c r="J79" s="1"/>
  <c r="F79"/>
  <c r="G79" s="1"/>
  <c r="I78"/>
  <c r="J78" s="1"/>
  <c r="F78"/>
  <c r="G78" s="1"/>
  <c r="I77"/>
  <c r="J77" s="1"/>
  <c r="F77"/>
  <c r="G77" s="1"/>
  <c r="I75"/>
  <c r="J75" s="1"/>
  <c r="F75"/>
  <c r="G75" s="1"/>
  <c r="I74"/>
  <c r="J74" s="1"/>
  <c r="F74"/>
  <c r="G74" s="1"/>
  <c r="I73"/>
  <c r="J73" s="1"/>
  <c r="F73"/>
  <c r="G73" s="1"/>
  <c r="I72"/>
  <c r="J72" s="1"/>
  <c r="F72"/>
  <c r="G72" s="1"/>
  <c r="I71"/>
  <c r="J71" s="1"/>
  <c r="F71"/>
  <c r="G71" s="1"/>
  <c r="I70"/>
  <c r="J70" s="1"/>
  <c r="F70"/>
  <c r="G70" s="1"/>
  <c r="I69"/>
  <c r="J69" s="1"/>
  <c r="F69"/>
  <c r="G69" s="1"/>
  <c r="I68"/>
  <c r="J68" s="1"/>
  <c r="F68"/>
  <c r="G68" s="1"/>
  <c r="A68"/>
  <c r="A71" s="1"/>
  <c r="A74" s="1"/>
  <c r="A79" s="1"/>
  <c r="A84" s="1"/>
  <c r="I67"/>
  <c r="J67" s="1"/>
  <c r="F67"/>
  <c r="G67" s="1"/>
  <c r="I66"/>
  <c r="J66" s="1"/>
  <c r="F66"/>
  <c r="G66" s="1"/>
  <c r="I65"/>
  <c r="J65" s="1"/>
  <c r="F65"/>
  <c r="G65" s="1"/>
  <c r="I57"/>
  <c r="J57" s="1"/>
  <c r="F57"/>
  <c r="G57" s="1"/>
  <c r="I56"/>
  <c r="J56" s="1"/>
  <c r="F56"/>
  <c r="G56" s="1"/>
  <c r="I55"/>
  <c r="J55" s="1"/>
  <c r="F55"/>
  <c r="G55" s="1"/>
  <c r="I54"/>
  <c r="J54" s="1"/>
  <c r="F54"/>
  <c r="G54" s="1"/>
  <c r="I53"/>
  <c r="J53" s="1"/>
  <c r="F53"/>
  <c r="G53" s="1"/>
  <c r="I52"/>
  <c r="J52" s="1"/>
  <c r="F52"/>
  <c r="G52" s="1"/>
  <c r="I51"/>
  <c r="J51" s="1"/>
  <c r="F51"/>
  <c r="G51" s="1"/>
  <c r="I50"/>
  <c r="J50" s="1"/>
  <c r="F50"/>
  <c r="G50" s="1"/>
  <c r="I49"/>
  <c r="J49" s="1"/>
  <c r="F49"/>
  <c r="G49" s="1"/>
  <c r="I48"/>
  <c r="J48" s="1"/>
  <c r="F48"/>
  <c r="G48" s="1"/>
  <c r="I47"/>
  <c r="J47" s="1"/>
  <c r="F47"/>
  <c r="G47" s="1"/>
  <c r="I46"/>
  <c r="J46" s="1"/>
  <c r="F46"/>
  <c r="G46" s="1"/>
  <c r="I45"/>
  <c r="J45" s="1"/>
  <c r="F45"/>
  <c r="G45" s="1"/>
  <c r="I44"/>
  <c r="J44" s="1"/>
  <c r="F44"/>
  <c r="G44" s="1"/>
  <c r="I43"/>
  <c r="J43" s="1"/>
  <c r="F43"/>
  <c r="G43" s="1"/>
  <c r="I42"/>
  <c r="J42" s="1"/>
  <c r="F42"/>
  <c r="G42" s="1"/>
  <c r="I41"/>
  <c r="J41" s="1"/>
  <c r="F41"/>
  <c r="G41" s="1"/>
  <c r="I40"/>
  <c r="J40" s="1"/>
  <c r="F40"/>
  <c r="G40" s="1"/>
  <c r="I39"/>
  <c r="J39" s="1"/>
  <c r="F39"/>
  <c r="G39" s="1"/>
  <c r="I38"/>
  <c r="J38" s="1"/>
  <c r="F38"/>
  <c r="G38" s="1"/>
  <c r="I37"/>
  <c r="J37" s="1"/>
  <c r="F37"/>
  <c r="G37" s="1"/>
  <c r="I36"/>
  <c r="J36" s="1"/>
  <c r="F36"/>
  <c r="G36" s="1"/>
  <c r="I35"/>
  <c r="J35" s="1"/>
  <c r="F35"/>
  <c r="G35" s="1"/>
  <c r="I34"/>
  <c r="J34" s="1"/>
  <c r="F34"/>
  <c r="G34" s="1"/>
  <c r="I33"/>
  <c r="J33" s="1"/>
  <c r="F33"/>
  <c r="G33" s="1"/>
  <c r="I32"/>
  <c r="J32" s="1"/>
  <c r="F32"/>
  <c r="G32" s="1"/>
  <c r="I31"/>
  <c r="J31" s="1"/>
  <c r="F31"/>
  <c r="G31" s="1"/>
  <c r="I30"/>
  <c r="J30" s="1"/>
  <c r="F30"/>
  <c r="G30" s="1"/>
  <c r="I29"/>
  <c r="J29" s="1"/>
  <c r="F29"/>
  <c r="G29" s="1"/>
  <c r="I28"/>
  <c r="J28" s="1"/>
  <c r="F28"/>
  <c r="G28" s="1"/>
  <c r="I27"/>
  <c r="J27" s="1"/>
  <c r="F27"/>
  <c r="G27" s="1"/>
  <c r="I26"/>
  <c r="J26" s="1"/>
  <c r="F26"/>
  <c r="G26" s="1"/>
  <c r="I25"/>
  <c r="J25" s="1"/>
  <c r="F25"/>
  <c r="G25" s="1"/>
  <c r="I22"/>
  <c r="J22" s="1"/>
  <c r="F22"/>
  <c r="G22" s="1"/>
  <c r="I21"/>
  <c r="J21" s="1"/>
  <c r="F21"/>
  <c r="G21" s="1"/>
  <c r="I20"/>
  <c r="J20" s="1"/>
  <c r="F20"/>
  <c r="G20" s="1"/>
  <c r="I19"/>
  <c r="J19" s="1"/>
  <c r="F19"/>
  <c r="G19" s="1"/>
  <c r="I18"/>
  <c r="J18" s="1"/>
  <c r="F18"/>
  <c r="G18" s="1"/>
  <c r="I17"/>
  <c r="J17" s="1"/>
  <c r="F17"/>
  <c r="G17" s="1"/>
  <c r="I16"/>
  <c r="J16" s="1"/>
  <c r="F16"/>
  <c r="G16" s="1"/>
  <c r="I15"/>
  <c r="J15" s="1"/>
  <c r="F15"/>
  <c r="G15" s="1"/>
  <c r="I14"/>
  <c r="J14" s="1"/>
  <c r="F14"/>
  <c r="G14" s="1"/>
  <c r="I13"/>
  <c r="J13" s="1"/>
  <c r="F13"/>
  <c r="G13" s="1"/>
  <c r="I12"/>
  <c r="J12" s="1"/>
  <c r="F12"/>
  <c r="G12" s="1"/>
  <c r="A12"/>
  <c r="A15" s="1"/>
  <c r="A19" s="1"/>
  <c r="I11"/>
  <c r="J11" s="1"/>
  <c r="F11"/>
  <c r="G11" s="1"/>
  <c r="I10"/>
  <c r="J10" s="1"/>
  <c r="F10"/>
  <c r="G10" s="1"/>
  <c r="I9"/>
  <c r="J9" s="1"/>
  <c r="F9"/>
  <c r="G9" s="1"/>
  <c r="B8"/>
  <c r="D8" s="1"/>
  <c r="E8" s="1"/>
  <c r="F8" s="1"/>
  <c r="G8" s="1"/>
  <c r="H8" s="1"/>
  <c r="I8" s="1"/>
  <c r="J8" s="1"/>
  <c r="A23" l="1"/>
  <c r="A25" s="1"/>
  <c r="A42" s="1"/>
  <c r="K124"/>
  <c r="K118"/>
  <c r="K94"/>
  <c r="K95"/>
  <c r="H94"/>
  <c r="D95"/>
  <c r="G95"/>
  <c r="D96"/>
  <c r="G96"/>
  <c r="F97"/>
  <c r="D98"/>
  <c r="H98"/>
  <c r="G101"/>
  <c r="D101"/>
  <c r="K101"/>
  <c r="F107"/>
  <c r="F105"/>
  <c r="G104"/>
  <c r="D104"/>
  <c r="K104"/>
  <c r="F106"/>
  <c r="F112"/>
  <c r="G111"/>
  <c r="D111"/>
  <c r="J111"/>
  <c r="H111" s="1"/>
  <c r="D117"/>
  <c r="G117"/>
  <c r="F120"/>
  <c r="G120" s="1"/>
  <c r="F121"/>
  <c r="G121" s="1"/>
  <c r="D123"/>
  <c r="G123"/>
  <c r="F125"/>
  <c r="G125" s="1"/>
  <c r="F126"/>
  <c r="G126" s="1"/>
  <c r="J96"/>
  <c r="H96" s="1"/>
  <c r="G98"/>
  <c r="H99"/>
  <c r="G100"/>
  <c r="D100"/>
  <c r="K100"/>
  <c r="H102"/>
  <c r="G103"/>
  <c r="D103"/>
  <c r="K103"/>
  <c r="F109"/>
  <c r="G108"/>
  <c r="D108"/>
  <c r="J108"/>
  <c r="H108" s="1"/>
  <c r="F110"/>
  <c r="H117"/>
  <c r="K117"/>
  <c r="H123"/>
  <c r="K123"/>
  <c r="G114"/>
  <c r="G118"/>
  <c r="G119"/>
  <c r="G122"/>
  <c r="G124"/>
  <c r="G127"/>
  <c r="D129"/>
  <c r="J131"/>
  <c r="H131" s="1"/>
  <c r="D131"/>
  <c r="G131"/>
  <c r="G129"/>
  <c r="K129"/>
  <c r="J130"/>
  <c r="H130" s="1"/>
  <c r="J114"/>
  <c r="H114" s="1"/>
  <c r="F115"/>
  <c r="J115" s="1"/>
  <c r="H115" s="1"/>
  <c r="F116"/>
  <c r="J116" s="1"/>
  <c r="H116" s="1"/>
  <c r="J122"/>
  <c r="H122" s="1"/>
  <c r="J127"/>
  <c r="K127" s="1"/>
  <c r="F128"/>
  <c r="J128" s="1"/>
  <c r="H128" s="1"/>
  <c r="K128" l="1"/>
  <c r="K111"/>
  <c r="K130"/>
  <c r="K122"/>
  <c r="K131"/>
  <c r="H127"/>
  <c r="K116"/>
  <c r="K115"/>
  <c r="K114"/>
  <c r="G110"/>
  <c r="D110"/>
  <c r="J110"/>
  <c r="J109"/>
  <c r="G109"/>
  <c r="D109"/>
  <c r="D128"/>
  <c r="J125"/>
  <c r="D125"/>
  <c r="J120"/>
  <c r="D120"/>
  <c r="G116"/>
  <c r="G115"/>
  <c r="J106"/>
  <c r="G106"/>
  <c r="D106"/>
  <c r="G107"/>
  <c r="D107"/>
  <c r="J107"/>
  <c r="G128"/>
  <c r="J126"/>
  <c r="D126"/>
  <c r="J121"/>
  <c r="D121"/>
  <c r="J119"/>
  <c r="D119"/>
  <c r="D116"/>
  <c r="D115"/>
  <c r="J112"/>
  <c r="G112"/>
  <c r="F113"/>
  <c r="D112"/>
  <c r="K108"/>
  <c r="J105"/>
  <c r="G105"/>
  <c r="D105"/>
  <c r="G97"/>
  <c r="D97"/>
  <c r="J97"/>
  <c r="K96"/>
  <c r="K105" l="1"/>
  <c r="H105"/>
  <c r="H107"/>
  <c r="K107"/>
  <c r="H110"/>
  <c r="K110"/>
  <c r="K97"/>
  <c r="H97"/>
  <c r="G113"/>
  <c r="D113"/>
  <c r="J113"/>
  <c r="K112"/>
  <c r="H112"/>
  <c r="H119"/>
  <c r="K119"/>
  <c r="H121"/>
  <c r="K121"/>
  <c r="H126"/>
  <c r="K126"/>
  <c r="K106"/>
  <c r="H106"/>
  <c r="H120"/>
  <c r="K120"/>
  <c r="H125"/>
  <c r="K125"/>
  <c r="K109"/>
  <c r="H109"/>
  <c r="H113" l="1"/>
  <c r="K113"/>
</calcChain>
</file>

<file path=xl/sharedStrings.xml><?xml version="1.0" encoding="utf-8"?>
<sst xmlns="http://schemas.openxmlformats.org/spreadsheetml/2006/main" count="273" uniqueCount="129">
  <si>
    <t xml:space="preserve">тарифов на выделение  коммунальной техники </t>
  </si>
  <si>
    <t>(услуги по механизированной уборке)</t>
  </si>
  <si>
    <t>Государственного предприятия "РЕМАВТОДОР МОСКОВСКОГО РАЙОНА Г.МИНСКА"</t>
  </si>
  <si>
    <t>рублей</t>
  </si>
  <si>
    <t>№ п/п</t>
  </si>
  <si>
    <t>Наименование техники</t>
  </si>
  <si>
    <t>Ед. измер.</t>
  </si>
  <si>
    <t>при работе в рабочие дни</t>
  </si>
  <si>
    <t>при работе в выходные и праздничные дни</t>
  </si>
  <si>
    <t>Тариф без НДС</t>
  </si>
  <si>
    <t>НДС</t>
  </si>
  <si>
    <t>Тариф с НДС</t>
  </si>
  <si>
    <t>1 м/час</t>
  </si>
  <si>
    <t>подметание</t>
  </si>
  <si>
    <t>Трактор МТЗ-80.1, гар. 1161,  1162</t>
  </si>
  <si>
    <t>Снегоуборочная ЗИЛ-432935 "Любава"</t>
  </si>
  <si>
    <t>транспортный режим</t>
  </si>
  <si>
    <t>1 км</t>
  </si>
  <si>
    <t>Снегоуборочная ЗИЛ-432935 "Любава" (с грузом )</t>
  </si>
  <si>
    <t xml:space="preserve">с грузом </t>
  </si>
  <si>
    <t>Снегоуборочная ЗИЛ-432935 "Любава"(подметание)</t>
  </si>
  <si>
    <t>Снегоуборочная ЗИЛ-432935 "Любава"(посыпка)</t>
  </si>
  <si>
    <t>посыпка</t>
  </si>
  <si>
    <t>Снегоуборочная ЗИЛ-4329 "Любава" (сгребание)</t>
  </si>
  <si>
    <t>сгребание</t>
  </si>
  <si>
    <t>Снегоуборочная ЗИЛ-432935 "Любава"(подметание и сгребание)</t>
  </si>
  <si>
    <t>подметание и сгребание</t>
  </si>
  <si>
    <t>Поливомоечная ЗИЛ-432935 "Любава"</t>
  </si>
  <si>
    <t>мойка шлангом с наконечником (7,6л)</t>
  </si>
  <si>
    <t>буксировка компрессора</t>
  </si>
  <si>
    <t>Снегоуборочная КО 806-20</t>
  </si>
  <si>
    <t>выгрузка одного бункера ПСС (6л)</t>
  </si>
  <si>
    <t>Поливомоечная КО 806-20</t>
  </si>
  <si>
    <t>заправка водой под-убор.маш (слив 1 цист.) (1,9л)</t>
  </si>
  <si>
    <t>Поливомоечная ЗИЛ-432935 "Любава"(с грузом)</t>
  </si>
  <si>
    <t>Поливомоечная ЗИЛ-432935 "Любава"(полив)</t>
  </si>
  <si>
    <t>Поливомоечная ЗИЛ-432935 "Любава"(мойка)</t>
  </si>
  <si>
    <t xml:space="preserve">тарифов автоуслуг </t>
  </si>
  <si>
    <t>единица измерения</t>
  </si>
  <si>
    <t>1 час</t>
  </si>
  <si>
    <t>с прицепом</t>
  </si>
  <si>
    <t>Самосвал МАЗ-5516-05</t>
  </si>
  <si>
    <t>Самосвал МАЗ-5516-А5</t>
  </si>
  <si>
    <t>Самосвал МАЗ-6501 А8</t>
  </si>
  <si>
    <t>с полуприц МАЗ-953000-011</t>
  </si>
  <si>
    <t>с полуприц-тяжеловоз 9942С4</t>
  </si>
  <si>
    <t>Эвакуатор МАЗ-437043</t>
  </si>
  <si>
    <t>транспортный  режим</t>
  </si>
  <si>
    <t>работа оборудования</t>
  </si>
  <si>
    <r>
      <t>Стоимость управления, аренды и технической эксплуатации  дорожно-строительных машин и оборудования с экипажем за 1 маш/час</t>
    </r>
    <r>
      <rPr>
        <b/>
        <i/>
        <sz val="14"/>
        <rFont val="Times New Roman"/>
        <family val="1"/>
        <charset val="204"/>
      </rPr>
      <t xml:space="preserve"> </t>
    </r>
  </si>
  <si>
    <t>для  прочих</t>
  </si>
  <si>
    <t>Наименование машин и  оборудования</t>
  </si>
  <si>
    <t>ВСЕГО без НДС</t>
  </si>
  <si>
    <t xml:space="preserve">в т. ч. </t>
  </si>
  <si>
    <t>Всего с НДС</t>
  </si>
  <si>
    <t>Тариф за 1 маш/час</t>
  </si>
  <si>
    <t>Аренда</t>
  </si>
  <si>
    <t>Бульдозер-погрузчик ДЗ-133 механ.тах (погрузка)</t>
  </si>
  <si>
    <t xml:space="preserve">Погрузчик А-310ПЩ на базе МТЗ-92 </t>
  </si>
  <si>
    <t>работа с  отвалом (зима)</t>
  </si>
  <si>
    <t>Экскаватор-погрузчик ДЭМ-114 Э (погрузка грунтов)</t>
  </si>
  <si>
    <t>Экскаватор-погрузчик ДЭМ-114 Э ()</t>
  </si>
  <si>
    <t>Автогрейдер ГС-14.02-250</t>
  </si>
  <si>
    <t>перебазировка, простой</t>
  </si>
  <si>
    <t>Асфальтоукладчик VOGELЕ  SUPER-1303-2</t>
  </si>
  <si>
    <t>укладка шириной 3,1 - 4,2м</t>
  </si>
  <si>
    <t>укладка шириной 1,8 - 3,1м</t>
  </si>
  <si>
    <t>Асфальтоукладчик VOGELЕ  SUPER-1600-2</t>
  </si>
  <si>
    <t>укладка шириной от 3,5м до 5,0м</t>
  </si>
  <si>
    <t>укладка шириной от 5,5м до 7,0м</t>
  </si>
  <si>
    <t>разогрев плиты</t>
  </si>
  <si>
    <t>Каток Амкодор 6641 (на резиновом ходу,  пневмошинный)</t>
  </si>
  <si>
    <t>работа</t>
  </si>
  <si>
    <t xml:space="preserve">Каток BOMAG 203 AD-4 AM </t>
  </si>
  <si>
    <t>укатка дорожного полотна</t>
  </si>
  <si>
    <t>укатка дорожного полотна с включенным вибратором</t>
  </si>
  <si>
    <t xml:space="preserve">Каток BOMAG 151 AD - 4 </t>
  </si>
  <si>
    <t>Бульдозер Четра Т-9.01</t>
  </si>
  <si>
    <t>за 1 км</t>
  </si>
  <si>
    <t>Экскаватор Hyundai R250LC-7 с навесным оборудованием</t>
  </si>
  <si>
    <t>Самосвал МАЗ-5551-А2</t>
  </si>
  <si>
    <t>подъем (1 выгрузка кузова)</t>
  </si>
  <si>
    <t>1 ездка</t>
  </si>
  <si>
    <t>Прейскурант № 01-1/06/24 А</t>
  </si>
  <si>
    <t>Трактор Беларус-82.1  гар.1193, 1194, 1195, 1196</t>
  </si>
  <si>
    <t>Трактор МТЗ-82.1 УМТ, гар.1154, 21210, 21211, 1047</t>
  </si>
  <si>
    <t>Трактор Беларус-952</t>
  </si>
  <si>
    <t>Трактор МТЗ-320</t>
  </si>
  <si>
    <t>выгрузка 1бункера ПСС (2,7л)</t>
  </si>
  <si>
    <t>полив зеленых насаждений (7,0л)</t>
  </si>
  <si>
    <t>1 цист.</t>
  </si>
  <si>
    <t>заправка водой под-убор.маш (слив 1 цист.) (2,8л)</t>
  </si>
  <si>
    <t>мойка улиц</t>
  </si>
  <si>
    <t>полив улиц</t>
  </si>
  <si>
    <t>подметание щеткой</t>
  </si>
  <si>
    <t>посыпка ПСС</t>
  </si>
  <si>
    <t>сгребание снега отвалом</t>
  </si>
  <si>
    <t>сгребание снега отвалом и подметание</t>
  </si>
  <si>
    <t>сгребание снега отвалом и посыпка ПСС</t>
  </si>
  <si>
    <t>полив, мойка шлангом с наконечником (5,2л)</t>
  </si>
  <si>
    <t>Сед.тягач МАЗ-643028</t>
  </si>
  <si>
    <t xml:space="preserve">Погрузчик Амкодор 332С 4  </t>
  </si>
  <si>
    <t>Погрузчик Амкодор 352 С</t>
  </si>
  <si>
    <t>Погрузчик Амкодор 342 С4</t>
  </si>
  <si>
    <t>МТЗ (ДЗ-133)</t>
  </si>
  <si>
    <t>Экскаватор-погрузчик ДЭМ-1143</t>
  </si>
  <si>
    <t>транспорт. Режим лето</t>
  </si>
  <si>
    <t>погрузка, перемещение лето</t>
  </si>
  <si>
    <t>планировка грунтов лето</t>
  </si>
  <si>
    <t>транспорт.режим лето</t>
  </si>
  <si>
    <t>работа фрезы Амкодор 8047 лето</t>
  </si>
  <si>
    <t>транспортный режим лето</t>
  </si>
  <si>
    <t>подметание лето</t>
  </si>
  <si>
    <t>профилирование лето</t>
  </si>
  <si>
    <t>работа лето</t>
  </si>
  <si>
    <t>экскавация лето</t>
  </si>
  <si>
    <t>за 1 м/ч лето</t>
  </si>
  <si>
    <t>Автовышка АПГ-30-4 (30м)</t>
  </si>
  <si>
    <t>Автовышка ВС-22 (22м)</t>
  </si>
  <si>
    <t>работа оборудования лето</t>
  </si>
  <si>
    <t>работа с гидромолотом лето</t>
  </si>
  <si>
    <t>работа сгидроножницами лето</t>
  </si>
  <si>
    <t>перебазировка, технологический режим</t>
  </si>
  <si>
    <t>транспортный лето</t>
  </si>
  <si>
    <t>с прицепом самосвальным лето</t>
  </si>
  <si>
    <t>погрузка лето</t>
  </si>
  <si>
    <t>с компрессором ПКСД-5,25 лето</t>
  </si>
  <si>
    <t>Прейскурант № 02-1/08/24 К</t>
  </si>
  <si>
    <t>с 01.12.2024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</si>
</sst>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_ ;\-#,##0.00\ "/>
    <numFmt numFmtId="167" formatCode="0.0%"/>
    <numFmt numFmtId="168" formatCode="#,##0_ ;\-#,##0\ "/>
  </numFmts>
  <fonts count="27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0000FF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4" tint="-0.249977111117893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/>
    <xf numFmtId="0" fontId="10" fillId="0" borderId="0" xfId="0" applyFont="1" applyFill="1"/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/>
    <xf numFmtId="0" fontId="11" fillId="0" borderId="8" xfId="0" applyFont="1" applyBorder="1"/>
    <xf numFmtId="3" fontId="11" fillId="0" borderId="8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166" fontId="11" fillId="0" borderId="8" xfId="1" applyNumberFormat="1" applyFont="1" applyBorder="1" applyAlignment="1">
      <alignment horizontal="center"/>
    </xf>
    <xf numFmtId="166" fontId="11" fillId="0" borderId="9" xfId="1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right"/>
    </xf>
    <xf numFmtId="4" fontId="11" fillId="0" borderId="8" xfId="0" applyNumberFormat="1" applyFont="1" applyBorder="1"/>
    <xf numFmtId="4" fontId="11" fillId="0" borderId="10" xfId="0" applyNumberFormat="1" applyFont="1" applyBorder="1"/>
    <xf numFmtId="0" fontId="11" fillId="0" borderId="0" xfId="0" applyFont="1" applyFill="1"/>
    <xf numFmtId="0" fontId="11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right"/>
    </xf>
    <xf numFmtId="4" fontId="11" fillId="0" borderId="1" xfId="0" applyNumberFormat="1" applyFont="1" applyBorder="1"/>
    <xf numFmtId="4" fontId="11" fillId="0" borderId="12" xfId="0" applyNumberFormat="1" applyFont="1" applyBorder="1"/>
    <xf numFmtId="0" fontId="11" fillId="0" borderId="14" xfId="0" applyFont="1" applyBorder="1" applyAlignment="1">
      <alignment wrapText="1"/>
    </xf>
    <xf numFmtId="3" fontId="11" fillId="0" borderId="14" xfId="0" applyNumberFormat="1" applyFont="1" applyBorder="1" applyAlignment="1">
      <alignment horizontal="center"/>
    </xf>
    <xf numFmtId="166" fontId="9" fillId="0" borderId="14" xfId="1" applyNumberFormat="1" applyFont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6" fontId="11" fillId="0" borderId="15" xfId="1" applyNumberFormat="1" applyFont="1" applyBorder="1" applyAlignment="1">
      <alignment horizontal="center"/>
    </xf>
    <xf numFmtId="166" fontId="9" fillId="0" borderId="14" xfId="1" applyNumberFormat="1" applyFont="1" applyBorder="1" applyAlignment="1">
      <alignment horizontal="right"/>
    </xf>
    <xf numFmtId="4" fontId="11" fillId="0" borderId="14" xfId="0" applyNumberFormat="1" applyFont="1" applyBorder="1"/>
    <xf numFmtId="4" fontId="11" fillId="0" borderId="16" xfId="0" applyNumberFormat="1" applyFont="1" applyBorder="1"/>
    <xf numFmtId="0" fontId="11" fillId="0" borderId="1" xfId="0" applyFont="1" applyFill="1" applyBorder="1" applyAlignment="1">
      <alignment wrapText="1"/>
    </xf>
    <xf numFmtId="3" fontId="11" fillId="0" borderId="6" xfId="0" applyNumberFormat="1" applyFont="1" applyBorder="1" applyAlignment="1">
      <alignment horizontal="center"/>
    </xf>
    <xf numFmtId="166" fontId="9" fillId="0" borderId="6" xfId="1" applyNumberFormat="1" applyFont="1" applyBorder="1" applyAlignment="1">
      <alignment horizontal="center"/>
    </xf>
    <xf numFmtId="166" fontId="11" fillId="0" borderId="6" xfId="1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6" fontId="9" fillId="0" borderId="6" xfId="1" applyNumberFormat="1" applyFont="1" applyBorder="1" applyAlignment="1">
      <alignment horizontal="right"/>
    </xf>
    <xf numFmtId="4" fontId="11" fillId="0" borderId="6" xfId="0" applyNumberFormat="1" applyFont="1" applyBorder="1"/>
    <xf numFmtId="4" fontId="11" fillId="0" borderId="32" xfId="0" applyNumberFormat="1" applyFont="1" applyBorder="1"/>
    <xf numFmtId="0" fontId="11" fillId="0" borderId="3" xfId="0" applyFont="1" applyFill="1" applyBorder="1" applyAlignment="1">
      <alignment wrapText="1"/>
    </xf>
    <xf numFmtId="0" fontId="11" fillId="0" borderId="1" xfId="0" applyFont="1" applyBorder="1"/>
    <xf numFmtId="3" fontId="11" fillId="0" borderId="34" xfId="0" applyNumberFormat="1" applyFont="1" applyBorder="1" applyAlignment="1">
      <alignment horizontal="center"/>
    </xf>
    <xf numFmtId="166" fontId="9" fillId="0" borderId="8" xfId="1" applyNumberFormat="1" applyFont="1" applyFill="1" applyBorder="1" applyAlignment="1">
      <alignment horizontal="center"/>
    </xf>
    <xf numFmtId="166" fontId="11" fillId="0" borderId="8" xfId="1" applyNumberFormat="1" applyFont="1" applyFill="1" applyBorder="1" applyAlignment="1">
      <alignment horizontal="center"/>
    </xf>
    <xf numFmtId="166" fontId="9" fillId="0" borderId="8" xfId="1" applyNumberFormat="1" applyFont="1" applyFill="1" applyBorder="1" applyAlignment="1">
      <alignment horizontal="right"/>
    </xf>
    <xf numFmtId="0" fontId="13" fillId="0" borderId="0" xfId="0" applyFont="1" applyFill="1"/>
    <xf numFmtId="0" fontId="0" fillId="0" borderId="0" xfId="0" applyFont="1"/>
    <xf numFmtId="0" fontId="11" fillId="0" borderId="1" xfId="0" applyFont="1" applyFill="1" applyBorder="1" applyAlignment="1">
      <alignment horizontal="left" wrapText="1"/>
    </xf>
    <xf numFmtId="166" fontId="9" fillId="0" borderId="1" xfId="1" applyNumberFormat="1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right"/>
    </xf>
    <xf numFmtId="0" fontId="11" fillId="0" borderId="14" xfId="0" applyFont="1" applyBorder="1"/>
    <xf numFmtId="166" fontId="11" fillId="0" borderId="14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29" xfId="0" applyFont="1" applyBorder="1" applyAlignment="1">
      <alignment wrapText="1"/>
    </xf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3" fontId="11" fillId="0" borderId="14" xfId="0" applyNumberFormat="1" applyFont="1" applyFill="1" applyBorder="1" applyAlignment="1">
      <alignment horizontal="center"/>
    </xf>
    <xf numFmtId="166" fontId="9" fillId="0" borderId="1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167" fontId="12" fillId="0" borderId="0" xfId="0" applyNumberFormat="1" applyFont="1" applyFill="1"/>
    <xf numFmtId="4" fontId="9" fillId="0" borderId="8" xfId="0" applyNumberFormat="1" applyFont="1" applyFill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3" fontId="10" fillId="0" borderId="0" xfId="0" applyNumberFormat="1" applyFont="1" applyFill="1"/>
    <xf numFmtId="4" fontId="9" fillId="0" borderId="1" xfId="0" applyNumberFormat="1" applyFont="1" applyFill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4" fontId="9" fillId="0" borderId="14" xfId="0" applyNumberFormat="1" applyFont="1" applyFill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0" fontId="11" fillId="0" borderId="3" xfId="0" applyFont="1" applyBorder="1"/>
    <xf numFmtId="3" fontId="11" fillId="0" borderId="3" xfId="0" applyNumberFormat="1" applyFont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166" fontId="11" fillId="0" borderId="3" xfId="1" applyNumberFormat="1" applyFont="1" applyFill="1" applyBorder="1" applyAlignment="1">
      <alignment horizontal="center"/>
    </xf>
    <xf numFmtId="4" fontId="11" fillId="0" borderId="39" xfId="0" applyNumberFormat="1" applyFont="1" applyBorder="1" applyAlignment="1">
      <alignment horizontal="center"/>
    </xf>
    <xf numFmtId="4" fontId="11" fillId="0" borderId="40" xfId="0" applyNumberFormat="1" applyFont="1" applyBorder="1" applyAlignment="1">
      <alignment horizontal="center"/>
    </xf>
    <xf numFmtId="0" fontId="11" fillId="0" borderId="6" xfId="0" applyFont="1" applyBorder="1"/>
    <xf numFmtId="4" fontId="9" fillId="0" borderId="6" xfId="0" applyNumberFormat="1" applyFont="1" applyFill="1" applyBorder="1" applyAlignment="1">
      <alignment horizontal="center"/>
    </xf>
    <xf numFmtId="166" fontId="11" fillId="0" borderId="6" xfId="1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68" fontId="16" fillId="0" borderId="0" xfId="2" applyNumberFormat="1" applyFont="1" applyFill="1" applyBorder="1" applyAlignment="1">
      <alignment horizontal="left"/>
    </xf>
    <xf numFmtId="0" fontId="0" fillId="0" borderId="0" xfId="0" applyFill="1"/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" fontId="19" fillId="0" borderId="3" xfId="3" applyNumberFormat="1" applyFont="1" applyFill="1" applyBorder="1" applyAlignment="1">
      <alignment horizontal="right"/>
    </xf>
    <xf numFmtId="4" fontId="19" fillId="0" borderId="1" xfId="3" applyNumberFormat="1" applyFont="1" applyFill="1" applyBorder="1" applyAlignment="1">
      <alignment horizontal="right"/>
    </xf>
    <xf numFmtId="4" fontId="15" fillId="0" borderId="3" xfId="3" applyNumberFormat="1" applyFont="1" applyFill="1" applyBorder="1" applyAlignment="1">
      <alignment horizontal="right"/>
    </xf>
    <xf numFmtId="4" fontId="15" fillId="0" borderId="1" xfId="3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3" xfId="3" applyNumberFormat="1" applyFont="1" applyFill="1" applyBorder="1" applyAlignment="1">
      <alignment horizontal="right"/>
    </xf>
    <xf numFmtId="4" fontId="15" fillId="0" borderId="38" xfId="3" applyNumberFormat="1" applyFont="1" applyFill="1" applyBorder="1" applyAlignment="1">
      <alignment horizontal="right"/>
    </xf>
    <xf numFmtId="4" fontId="11" fillId="0" borderId="38" xfId="3" applyNumberFormat="1" applyFont="1" applyFill="1" applyBorder="1" applyAlignment="1">
      <alignment horizontal="right"/>
    </xf>
    <xf numFmtId="4" fontId="19" fillId="0" borderId="38" xfId="3" applyNumberFormat="1" applyFont="1" applyFill="1" applyBorder="1" applyAlignment="1">
      <alignment horizontal="right"/>
    </xf>
    <xf numFmtId="4" fontId="15" fillId="0" borderId="6" xfId="3" applyNumberFormat="1" applyFont="1" applyFill="1" applyBorder="1" applyAlignment="1">
      <alignment horizontal="right"/>
    </xf>
    <xf numFmtId="4" fontId="19" fillId="0" borderId="6" xfId="3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15" fillId="0" borderId="8" xfId="3" applyNumberFormat="1" applyFont="1" applyFill="1" applyBorder="1" applyAlignment="1">
      <alignment horizontal="right"/>
    </xf>
    <xf numFmtId="4" fontId="11" fillId="0" borderId="8" xfId="3" applyNumberFormat="1" applyFont="1" applyFill="1" applyBorder="1" applyAlignment="1">
      <alignment horizontal="right"/>
    </xf>
    <xf numFmtId="4" fontId="19" fillId="0" borderId="8" xfId="3" applyNumberFormat="1" applyFont="1" applyFill="1" applyBorder="1" applyAlignment="1">
      <alignment horizontal="right"/>
    </xf>
    <xf numFmtId="4" fontId="19" fillId="0" borderId="10" xfId="3" applyNumberFormat="1" applyFont="1" applyFill="1" applyBorder="1" applyAlignment="1">
      <alignment horizontal="right"/>
    </xf>
    <xf numFmtId="4" fontId="19" fillId="0" borderId="12" xfId="3" applyNumberFormat="1" applyFont="1" applyFill="1" applyBorder="1" applyAlignment="1">
      <alignment horizontal="right"/>
    </xf>
    <xf numFmtId="0" fontId="11" fillId="0" borderId="14" xfId="0" applyFont="1" applyFill="1" applyBorder="1" applyAlignment="1">
      <alignment horizontal="left" wrapText="1"/>
    </xf>
    <xf numFmtId="4" fontId="15" fillId="0" borderId="29" xfId="3" applyNumberFormat="1" applyFont="1" applyFill="1" applyBorder="1" applyAlignment="1">
      <alignment horizontal="right"/>
    </xf>
    <xf numFmtId="4" fontId="11" fillId="0" borderId="29" xfId="3" applyNumberFormat="1" applyFont="1" applyFill="1" applyBorder="1" applyAlignment="1">
      <alignment horizontal="right"/>
    </xf>
    <xf numFmtId="4" fontId="19" fillId="0" borderId="29" xfId="3" applyNumberFormat="1" applyFont="1" applyFill="1" applyBorder="1" applyAlignment="1">
      <alignment horizontal="right"/>
    </xf>
    <xf numFmtId="4" fontId="15" fillId="0" borderId="14" xfId="3" applyNumberFormat="1" applyFont="1" applyFill="1" applyBorder="1" applyAlignment="1">
      <alignment horizontal="right"/>
    </xf>
    <xf numFmtId="4" fontId="19" fillId="0" borderId="16" xfId="3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1" fillId="0" borderId="6" xfId="0" applyFont="1" applyBorder="1" applyAlignment="1">
      <alignment wrapText="1"/>
    </xf>
    <xf numFmtId="4" fontId="19" fillId="0" borderId="14" xfId="3" applyNumberFormat="1" applyFont="1" applyFill="1" applyBorder="1" applyAlignment="1">
      <alignment horizontal="right"/>
    </xf>
    <xf numFmtId="0" fontId="11" fillId="0" borderId="8" xfId="0" applyFont="1" applyBorder="1" applyAlignment="1">
      <alignment wrapText="1"/>
    </xf>
    <xf numFmtId="0" fontId="11" fillId="0" borderId="8" xfId="0" applyFont="1" applyFill="1" applyBorder="1" applyAlignment="1">
      <alignment vertical="center" wrapText="1"/>
    </xf>
    <xf numFmtId="4" fontId="19" fillId="0" borderId="32" xfId="3" applyNumberFormat="1" applyFont="1" applyFill="1" applyBorder="1" applyAlignment="1">
      <alignment horizontal="right"/>
    </xf>
    <xf numFmtId="4" fontId="19" fillId="0" borderId="40" xfId="3" applyNumberFormat="1" applyFont="1" applyFill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6" fontId="9" fillId="0" borderId="14" xfId="1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/>
    </xf>
    <xf numFmtId="166" fontId="9" fillId="0" borderId="6" xfId="1" applyNumberFormat="1" applyFont="1" applyFill="1" applyBorder="1" applyAlignment="1">
      <alignment horizontal="center"/>
    </xf>
    <xf numFmtId="3" fontId="11" fillId="0" borderId="38" xfId="0" applyNumberFormat="1" applyFont="1" applyBorder="1" applyAlignment="1">
      <alignment horizontal="center"/>
    </xf>
    <xf numFmtId="0" fontId="11" fillId="0" borderId="14" xfId="0" applyFont="1" applyFill="1" applyBorder="1" applyAlignment="1">
      <alignment wrapText="1"/>
    </xf>
    <xf numFmtId="166" fontId="9" fillId="0" borderId="3" xfId="1" applyNumberFormat="1" applyFont="1" applyFill="1" applyBorder="1" applyAlignment="1">
      <alignment horizontal="center"/>
    </xf>
    <xf numFmtId="166" fontId="9" fillId="0" borderId="3" xfId="1" applyNumberFormat="1" applyFont="1" applyFill="1" applyBorder="1" applyAlignment="1">
      <alignment horizontal="right"/>
    </xf>
    <xf numFmtId="4" fontId="11" fillId="0" borderId="40" xfId="0" applyNumberFormat="1" applyFont="1" applyBorder="1"/>
    <xf numFmtId="166" fontId="9" fillId="0" borderId="34" xfId="1" applyNumberFormat="1" applyFont="1" applyBorder="1" applyAlignment="1">
      <alignment horizontal="center"/>
    </xf>
    <xf numFmtId="166" fontId="11" fillId="0" borderId="34" xfId="1" applyNumberFormat="1" applyFont="1" applyBorder="1" applyAlignment="1">
      <alignment horizontal="center"/>
    </xf>
    <xf numFmtId="166" fontId="11" fillId="0" borderId="41" xfId="1" applyNumberFormat="1" applyFont="1" applyBorder="1" applyAlignment="1">
      <alignment horizontal="center"/>
    </xf>
    <xf numFmtId="166" fontId="9" fillId="0" borderId="34" xfId="1" applyNumberFormat="1" applyFont="1" applyBorder="1" applyAlignment="1">
      <alignment horizontal="right"/>
    </xf>
    <xf numFmtId="4" fontId="11" fillId="0" borderId="34" xfId="0" applyNumberFormat="1" applyFont="1" applyBorder="1"/>
    <xf numFmtId="4" fontId="11" fillId="0" borderId="49" xfId="0" applyNumberFormat="1" applyFont="1" applyBorder="1"/>
    <xf numFmtId="0" fontId="11" fillId="0" borderId="3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4" fontId="11" fillId="0" borderId="1" xfId="3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4" fontId="11" fillId="0" borderId="14" xfId="3" applyNumberFormat="1" applyFont="1" applyFill="1" applyBorder="1" applyAlignment="1">
      <alignment horizontal="right"/>
    </xf>
    <xf numFmtId="0" fontId="11" fillId="0" borderId="29" xfId="0" applyFont="1" applyFill="1" applyBorder="1" applyAlignment="1">
      <alignment horizontal="left" wrapText="1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wrapText="1"/>
    </xf>
  </cellXfs>
  <cellStyles count="4">
    <cellStyle name="Обычный" xfId="0" builtinId="0"/>
    <cellStyle name="Финансовый" xfId="1" builtinId="3"/>
    <cellStyle name="Финансовый [0]" xfId="2" builtinId="6"/>
    <cellStyle name="Финансовый [0]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</sheetPr>
  <dimension ref="A1:P141"/>
  <sheetViews>
    <sheetView tabSelected="1" view="pageBreakPreview" zoomScaleNormal="100" zoomScaleSheetLayoutView="100" workbookViewId="0">
      <selection activeCell="F131" sqref="F131"/>
    </sheetView>
  </sheetViews>
  <sheetFormatPr defaultRowHeight="12.75"/>
  <cols>
    <col min="1" max="1" width="3.28515625" style="68" customWidth="1"/>
    <col min="2" max="2" width="30.28515625" style="68" customWidth="1"/>
    <col min="3" max="3" width="23.28515625" style="68" customWidth="1"/>
    <col min="4" max="4" width="9.140625" style="68"/>
    <col min="5" max="5" width="11.7109375" style="70" customWidth="1"/>
    <col min="6" max="7" width="9.7109375" style="68" customWidth="1"/>
    <col min="8" max="8" width="10.42578125" customWidth="1"/>
    <col min="9" max="9" width="8.85546875" customWidth="1"/>
    <col min="10" max="10" width="12.28515625" customWidth="1"/>
    <col min="11" max="16" width="9.140625" style="54"/>
  </cols>
  <sheetData>
    <row r="1" spans="1:16" s="2" customFormat="1" ht="25.5" customHeight="1">
      <c r="A1" s="188" t="s">
        <v>127</v>
      </c>
      <c r="B1" s="188"/>
      <c r="C1" s="188"/>
      <c r="D1" s="188"/>
      <c r="E1" s="188"/>
      <c r="F1" s="188"/>
      <c r="G1" s="188"/>
      <c r="H1" s="188"/>
      <c r="I1" s="188"/>
      <c r="J1" s="188"/>
      <c r="K1" s="1"/>
      <c r="L1" s="1"/>
      <c r="M1" s="1"/>
      <c r="N1" s="1"/>
      <c r="O1" s="1"/>
      <c r="P1" s="1"/>
    </row>
    <row r="2" spans="1:16" s="3" customFormat="1" ht="16.5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"/>
      <c r="L2" s="1"/>
      <c r="M2" s="1"/>
      <c r="N2" s="1"/>
      <c r="O2" s="1"/>
      <c r="P2" s="1"/>
    </row>
    <row r="3" spans="1:16" s="3" customFormat="1" ht="16.5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"/>
      <c r="L3" s="1"/>
      <c r="M3" s="1"/>
      <c r="N3" s="1"/>
      <c r="O3" s="1"/>
      <c r="P3" s="1"/>
    </row>
    <row r="4" spans="1:16" s="3" customFormat="1" ht="16.5">
      <c r="A4" s="189" t="s">
        <v>2</v>
      </c>
      <c r="B4" s="189"/>
      <c r="C4" s="189"/>
      <c r="D4" s="189"/>
      <c r="E4" s="189"/>
      <c r="F4" s="189"/>
      <c r="G4" s="189"/>
      <c r="H4" s="189"/>
      <c r="I4" s="189"/>
      <c r="J4" s="189"/>
      <c r="K4" s="1"/>
      <c r="L4" s="1"/>
      <c r="M4" s="1"/>
      <c r="N4" s="1"/>
      <c r="O4" s="1"/>
      <c r="P4" s="1"/>
    </row>
    <row r="5" spans="1:16" s="8" customFormat="1" ht="20.25" customHeight="1" thickBot="1">
      <c r="A5" s="4"/>
      <c r="B5" s="5"/>
      <c r="C5" s="6"/>
      <c r="D5" s="4"/>
      <c r="E5" s="7"/>
      <c r="F5" s="4"/>
      <c r="G5" s="4"/>
      <c r="J5" s="8" t="s">
        <v>3</v>
      </c>
      <c r="K5" s="9"/>
      <c r="L5" s="9"/>
      <c r="M5" s="9"/>
      <c r="N5" s="9"/>
      <c r="O5" s="9"/>
      <c r="P5" s="9"/>
    </row>
    <row r="6" spans="1:16" s="11" customFormat="1" ht="29.45" customHeight="1">
      <c r="A6" s="190" t="s">
        <v>4</v>
      </c>
      <c r="B6" s="192" t="s">
        <v>5</v>
      </c>
      <c r="C6" s="192"/>
      <c r="D6" s="210" t="s">
        <v>6</v>
      </c>
      <c r="E6" s="196" t="s">
        <v>7</v>
      </c>
      <c r="F6" s="196"/>
      <c r="G6" s="196"/>
      <c r="H6" s="196" t="s">
        <v>8</v>
      </c>
      <c r="I6" s="196"/>
      <c r="J6" s="197"/>
      <c r="K6" s="10"/>
      <c r="L6" s="10"/>
      <c r="M6" s="10"/>
      <c r="N6" s="10"/>
      <c r="O6" s="10"/>
      <c r="P6" s="10"/>
    </row>
    <row r="7" spans="1:16" s="11" customFormat="1" ht="36.6" customHeight="1">
      <c r="A7" s="191"/>
      <c r="B7" s="193"/>
      <c r="C7" s="193"/>
      <c r="D7" s="195"/>
      <c r="E7" s="146" t="s">
        <v>9</v>
      </c>
      <c r="F7" s="12" t="s">
        <v>10</v>
      </c>
      <c r="G7" s="12" t="s">
        <v>11</v>
      </c>
      <c r="H7" s="146" t="s">
        <v>9</v>
      </c>
      <c r="I7" s="12" t="s">
        <v>10</v>
      </c>
      <c r="J7" s="142" t="s">
        <v>11</v>
      </c>
      <c r="K7" s="10"/>
      <c r="L7" s="10"/>
      <c r="M7" s="10"/>
      <c r="N7" s="10"/>
      <c r="O7" s="10"/>
      <c r="P7" s="10"/>
    </row>
    <row r="8" spans="1:16" s="14" customFormat="1" ht="13.5" customHeight="1" thickBot="1">
      <c r="A8" s="143">
        <v>1</v>
      </c>
      <c r="B8" s="211">
        <f t="shared" ref="B8:J8" si="0">A8+1</f>
        <v>2</v>
      </c>
      <c r="C8" s="212"/>
      <c r="D8" s="139">
        <f>B8+1</f>
        <v>3</v>
      </c>
      <c r="E8" s="144">
        <f t="shared" si="0"/>
        <v>4</v>
      </c>
      <c r="F8" s="139">
        <f t="shared" si="0"/>
        <v>5</v>
      </c>
      <c r="G8" s="139">
        <f t="shared" si="0"/>
        <v>6</v>
      </c>
      <c r="H8" s="144">
        <f t="shared" si="0"/>
        <v>7</v>
      </c>
      <c r="I8" s="139">
        <f t="shared" si="0"/>
        <v>8</v>
      </c>
      <c r="J8" s="145">
        <f t="shared" si="0"/>
        <v>9</v>
      </c>
      <c r="K8" s="13"/>
      <c r="L8" s="13"/>
      <c r="M8" s="13"/>
      <c r="N8" s="13"/>
      <c r="O8" s="13"/>
      <c r="P8" s="13"/>
    </row>
    <row r="9" spans="1:16" s="23" customFormat="1" ht="15" customHeight="1">
      <c r="A9" s="213">
        <v>1</v>
      </c>
      <c r="B9" s="216" t="s">
        <v>84</v>
      </c>
      <c r="C9" s="15" t="s">
        <v>123</v>
      </c>
      <c r="D9" s="16" t="s">
        <v>12</v>
      </c>
      <c r="E9" s="17">
        <v>71.069999999999993</v>
      </c>
      <c r="F9" s="18">
        <f t="shared" ref="F9:F57" si="1">E9*20%</f>
        <v>14.213999999999999</v>
      </c>
      <c r="G9" s="19">
        <f t="shared" ref="G9:G14" si="2">E9+F9</f>
        <v>85.283999999999992</v>
      </c>
      <c r="H9" s="20">
        <v>84.89</v>
      </c>
      <c r="I9" s="21">
        <f t="shared" ref="I9:I57" si="3">H9*0.2</f>
        <v>16.978000000000002</v>
      </c>
      <c r="J9" s="22">
        <f t="shared" ref="J9:J57" si="4">H9+I9</f>
        <v>101.86799999999999</v>
      </c>
      <c r="K9" s="10"/>
      <c r="L9" s="10"/>
      <c r="M9" s="10"/>
      <c r="N9" s="10"/>
      <c r="O9" s="10"/>
      <c r="P9" s="10"/>
    </row>
    <row r="10" spans="1:16" s="23" customFormat="1" ht="25.5" customHeight="1">
      <c r="A10" s="214"/>
      <c r="B10" s="217"/>
      <c r="C10" s="24" t="s">
        <v>124</v>
      </c>
      <c r="D10" s="25" t="s">
        <v>12</v>
      </c>
      <c r="E10" s="26">
        <v>78.430000000000007</v>
      </c>
      <c r="F10" s="27">
        <f t="shared" si="1"/>
        <v>15.686000000000002</v>
      </c>
      <c r="G10" s="28">
        <f t="shared" si="2"/>
        <v>94.116000000000014</v>
      </c>
      <c r="H10" s="29">
        <v>92.25</v>
      </c>
      <c r="I10" s="30">
        <f t="shared" si="3"/>
        <v>18.45</v>
      </c>
      <c r="J10" s="31">
        <f t="shared" si="4"/>
        <v>110.7</v>
      </c>
      <c r="K10" s="10"/>
      <c r="L10" s="10"/>
      <c r="M10" s="10"/>
      <c r="N10" s="10"/>
      <c r="O10" s="10"/>
      <c r="P10" s="10"/>
    </row>
    <row r="11" spans="1:16" s="23" customFormat="1" ht="15" customHeight="1" thickBot="1">
      <c r="A11" s="215"/>
      <c r="B11" s="218"/>
      <c r="C11" s="32" t="s">
        <v>112</v>
      </c>
      <c r="D11" s="33" t="s">
        <v>12</v>
      </c>
      <c r="E11" s="34">
        <v>67.98</v>
      </c>
      <c r="F11" s="35">
        <f t="shared" si="1"/>
        <v>13.596000000000002</v>
      </c>
      <c r="G11" s="36">
        <f t="shared" si="2"/>
        <v>81.576000000000008</v>
      </c>
      <c r="H11" s="37">
        <v>81.8</v>
      </c>
      <c r="I11" s="38">
        <f t="shared" si="3"/>
        <v>16.36</v>
      </c>
      <c r="J11" s="39">
        <f t="shared" si="4"/>
        <v>98.16</v>
      </c>
      <c r="K11" s="10"/>
      <c r="L11" s="10"/>
      <c r="M11" s="10"/>
      <c r="N11" s="10"/>
      <c r="O11" s="10"/>
      <c r="P11" s="10"/>
    </row>
    <row r="12" spans="1:16" s="11" customFormat="1" ht="12.75" customHeight="1">
      <c r="A12" s="219">
        <f>A9+1</f>
        <v>2</v>
      </c>
      <c r="B12" s="216" t="s">
        <v>85</v>
      </c>
      <c r="C12" s="15" t="s">
        <v>123</v>
      </c>
      <c r="D12" s="16" t="s">
        <v>12</v>
      </c>
      <c r="E12" s="17">
        <v>64.569999999999993</v>
      </c>
      <c r="F12" s="18">
        <f t="shared" si="1"/>
        <v>12.914</v>
      </c>
      <c r="G12" s="19">
        <f t="shared" si="2"/>
        <v>77.483999999999995</v>
      </c>
      <c r="H12" s="20">
        <v>77.45</v>
      </c>
      <c r="I12" s="21">
        <f t="shared" si="3"/>
        <v>15.490000000000002</v>
      </c>
      <c r="J12" s="22">
        <f t="shared" si="4"/>
        <v>92.94</v>
      </c>
      <c r="K12" s="10"/>
      <c r="L12" s="10"/>
      <c r="M12" s="10"/>
      <c r="N12" s="10"/>
      <c r="O12" s="10"/>
      <c r="P12" s="10"/>
    </row>
    <row r="13" spans="1:16" s="11" customFormat="1" ht="25.5">
      <c r="A13" s="220"/>
      <c r="B13" s="217"/>
      <c r="C13" s="24" t="s">
        <v>124</v>
      </c>
      <c r="D13" s="25" t="s">
        <v>12</v>
      </c>
      <c r="E13" s="26">
        <v>71.930000000000007</v>
      </c>
      <c r="F13" s="27">
        <f t="shared" si="1"/>
        <v>14.386000000000003</v>
      </c>
      <c r="G13" s="28">
        <f t="shared" si="2"/>
        <v>86.316000000000003</v>
      </c>
      <c r="H13" s="29">
        <v>84.83</v>
      </c>
      <c r="I13" s="30">
        <f t="shared" si="3"/>
        <v>16.966000000000001</v>
      </c>
      <c r="J13" s="31">
        <f t="shared" si="4"/>
        <v>101.79599999999999</v>
      </c>
      <c r="K13" s="10"/>
      <c r="L13" s="10"/>
      <c r="M13" s="10"/>
      <c r="N13" s="10"/>
      <c r="O13" s="10"/>
      <c r="P13" s="10"/>
    </row>
    <row r="14" spans="1:16" s="11" customFormat="1" ht="13.5" thickBot="1">
      <c r="A14" s="221"/>
      <c r="B14" s="218"/>
      <c r="C14" s="32" t="s">
        <v>112</v>
      </c>
      <c r="D14" s="33" t="s">
        <v>12</v>
      </c>
      <c r="E14" s="34">
        <v>61.48</v>
      </c>
      <c r="F14" s="35">
        <f t="shared" si="1"/>
        <v>12.295999999999999</v>
      </c>
      <c r="G14" s="36">
        <f t="shared" si="2"/>
        <v>73.775999999999996</v>
      </c>
      <c r="H14" s="37">
        <v>74.36</v>
      </c>
      <c r="I14" s="38">
        <f t="shared" si="3"/>
        <v>14.872</v>
      </c>
      <c r="J14" s="39">
        <f t="shared" si="4"/>
        <v>89.231999999999999</v>
      </c>
      <c r="K14" s="10"/>
      <c r="L14" s="10"/>
      <c r="M14" s="10"/>
      <c r="N14" s="10"/>
      <c r="O14" s="10"/>
      <c r="P14" s="10"/>
    </row>
    <row r="15" spans="1:16" s="11" customFormat="1">
      <c r="A15" s="213">
        <f>A12+1</f>
        <v>3</v>
      </c>
      <c r="B15" s="222" t="s">
        <v>86</v>
      </c>
      <c r="C15" s="15" t="s">
        <v>123</v>
      </c>
      <c r="D15" s="16" t="s">
        <v>12</v>
      </c>
      <c r="E15" s="17">
        <v>69.8</v>
      </c>
      <c r="F15" s="18">
        <f t="shared" si="1"/>
        <v>13.96</v>
      </c>
      <c r="G15" s="19">
        <f>E15+F15</f>
        <v>83.759999999999991</v>
      </c>
      <c r="H15" s="20">
        <v>82.68</v>
      </c>
      <c r="I15" s="21">
        <f t="shared" si="3"/>
        <v>16.536000000000001</v>
      </c>
      <c r="J15" s="22">
        <f t="shared" si="4"/>
        <v>99.216000000000008</v>
      </c>
      <c r="K15" s="10"/>
      <c r="L15" s="10"/>
      <c r="M15" s="10"/>
      <c r="N15" s="10"/>
      <c r="O15" s="10"/>
      <c r="P15" s="10"/>
    </row>
    <row r="16" spans="1:16" s="11" customFormat="1" ht="25.5">
      <c r="A16" s="214"/>
      <c r="B16" s="223"/>
      <c r="C16" s="40" t="s">
        <v>124</v>
      </c>
      <c r="D16" s="25" t="s">
        <v>12</v>
      </c>
      <c r="E16" s="26">
        <v>75.86</v>
      </c>
      <c r="F16" s="27">
        <f t="shared" si="1"/>
        <v>15.172000000000001</v>
      </c>
      <c r="G16" s="28">
        <f>E16+F16</f>
        <v>91.031999999999996</v>
      </c>
      <c r="H16" s="29">
        <v>88.74</v>
      </c>
      <c r="I16" s="30">
        <f t="shared" si="3"/>
        <v>17.748000000000001</v>
      </c>
      <c r="J16" s="31">
        <f t="shared" si="4"/>
        <v>106.488</v>
      </c>
      <c r="K16" s="10"/>
      <c r="L16" s="10"/>
      <c r="M16" s="10"/>
      <c r="N16" s="10"/>
      <c r="O16" s="10"/>
      <c r="P16" s="10"/>
    </row>
    <row r="17" spans="1:16" s="11" customFormat="1">
      <c r="A17" s="214"/>
      <c r="B17" s="223"/>
      <c r="C17" s="40" t="s">
        <v>112</v>
      </c>
      <c r="D17" s="25" t="s">
        <v>12</v>
      </c>
      <c r="E17" s="26">
        <v>69.540000000000006</v>
      </c>
      <c r="F17" s="27">
        <f t="shared" si="1"/>
        <v>13.908000000000001</v>
      </c>
      <c r="G17" s="28">
        <f>E17+F17</f>
        <v>83.448000000000008</v>
      </c>
      <c r="H17" s="29">
        <v>82.42</v>
      </c>
      <c r="I17" s="30">
        <f t="shared" si="3"/>
        <v>16.484000000000002</v>
      </c>
      <c r="J17" s="31">
        <f t="shared" si="4"/>
        <v>98.903999999999996</v>
      </c>
      <c r="K17" s="10"/>
      <c r="L17" s="10"/>
      <c r="M17" s="10"/>
      <c r="N17" s="10"/>
      <c r="O17" s="10"/>
      <c r="P17" s="10"/>
    </row>
    <row r="18" spans="1:16" s="11" customFormat="1" ht="13.5" thickBot="1">
      <c r="A18" s="215"/>
      <c r="B18" s="224"/>
      <c r="C18" s="153" t="s">
        <v>125</v>
      </c>
      <c r="D18" s="33" t="s">
        <v>12</v>
      </c>
      <c r="E18" s="34">
        <v>66.2</v>
      </c>
      <c r="F18" s="35">
        <f t="shared" si="1"/>
        <v>13.240000000000002</v>
      </c>
      <c r="G18" s="36">
        <f>E18+F18</f>
        <v>79.44</v>
      </c>
      <c r="H18" s="37">
        <v>79.08</v>
      </c>
      <c r="I18" s="38">
        <f t="shared" si="3"/>
        <v>15.816000000000001</v>
      </c>
      <c r="J18" s="39">
        <f t="shared" si="4"/>
        <v>94.896000000000001</v>
      </c>
      <c r="K18" s="10"/>
      <c r="L18" s="10"/>
      <c r="M18" s="10"/>
      <c r="N18" s="10"/>
      <c r="O18" s="10"/>
      <c r="P18" s="10"/>
    </row>
    <row r="19" spans="1:16" s="11" customFormat="1">
      <c r="A19" s="213">
        <f>A15+1</f>
        <v>4</v>
      </c>
      <c r="B19" s="222" t="s">
        <v>14</v>
      </c>
      <c r="C19" s="15" t="s">
        <v>123</v>
      </c>
      <c r="D19" s="50" t="s">
        <v>12</v>
      </c>
      <c r="E19" s="157">
        <v>61.3</v>
      </c>
      <c r="F19" s="158">
        <f t="shared" si="1"/>
        <v>12.26</v>
      </c>
      <c r="G19" s="159">
        <f t="shared" ref="G19:G57" si="5">E19+F19</f>
        <v>73.56</v>
      </c>
      <c r="H19" s="160">
        <v>74.180000000000007</v>
      </c>
      <c r="I19" s="161">
        <f t="shared" si="3"/>
        <v>14.836000000000002</v>
      </c>
      <c r="J19" s="162">
        <f t="shared" si="4"/>
        <v>89.016000000000005</v>
      </c>
      <c r="K19" s="10"/>
      <c r="L19" s="10"/>
      <c r="M19" s="10"/>
      <c r="N19" s="10"/>
      <c r="O19" s="10"/>
      <c r="P19" s="10"/>
    </row>
    <row r="20" spans="1:16" s="11" customFormat="1" ht="25.5">
      <c r="A20" s="214"/>
      <c r="B20" s="223"/>
      <c r="C20" s="40" t="s">
        <v>124</v>
      </c>
      <c r="D20" s="41" t="s">
        <v>12</v>
      </c>
      <c r="E20" s="42">
        <v>67.11</v>
      </c>
      <c r="F20" s="43">
        <f t="shared" si="1"/>
        <v>13.422000000000001</v>
      </c>
      <c r="G20" s="44">
        <f t="shared" si="5"/>
        <v>80.531999999999996</v>
      </c>
      <c r="H20" s="45">
        <v>80</v>
      </c>
      <c r="I20" s="46">
        <f t="shared" si="3"/>
        <v>16</v>
      </c>
      <c r="J20" s="47">
        <f t="shared" si="4"/>
        <v>96</v>
      </c>
      <c r="K20" s="10"/>
      <c r="L20" s="10"/>
      <c r="M20" s="10"/>
      <c r="N20" s="10"/>
      <c r="O20" s="10"/>
      <c r="P20" s="10"/>
    </row>
    <row r="21" spans="1:16" s="11" customFormat="1">
      <c r="A21" s="214"/>
      <c r="B21" s="223"/>
      <c r="C21" s="40" t="s">
        <v>112</v>
      </c>
      <c r="D21" s="41" t="s">
        <v>12</v>
      </c>
      <c r="E21" s="42">
        <v>60.27</v>
      </c>
      <c r="F21" s="43">
        <f t="shared" si="1"/>
        <v>12.054000000000002</v>
      </c>
      <c r="G21" s="44">
        <f t="shared" si="5"/>
        <v>72.324000000000012</v>
      </c>
      <c r="H21" s="45">
        <v>73.150000000000006</v>
      </c>
      <c r="I21" s="46">
        <f t="shared" si="3"/>
        <v>14.630000000000003</v>
      </c>
      <c r="J21" s="47">
        <f t="shared" si="4"/>
        <v>87.78</v>
      </c>
      <c r="K21" s="10"/>
      <c r="L21" s="10"/>
      <c r="M21" s="10"/>
      <c r="N21" s="10"/>
      <c r="O21" s="10"/>
      <c r="P21" s="10"/>
    </row>
    <row r="22" spans="1:16" s="11" customFormat="1" ht="26.25" thickBot="1">
      <c r="A22" s="215"/>
      <c r="B22" s="224"/>
      <c r="C22" s="169" t="s">
        <v>126</v>
      </c>
      <c r="D22" s="33" t="s">
        <v>12</v>
      </c>
      <c r="E22" s="34">
        <v>61.8</v>
      </c>
      <c r="F22" s="35">
        <f t="shared" si="1"/>
        <v>12.36</v>
      </c>
      <c r="G22" s="36">
        <f t="shared" si="5"/>
        <v>74.16</v>
      </c>
      <c r="H22" s="37">
        <v>74.69</v>
      </c>
      <c r="I22" s="38">
        <f t="shared" si="3"/>
        <v>14.938000000000001</v>
      </c>
      <c r="J22" s="39">
        <f t="shared" si="4"/>
        <v>89.628</v>
      </c>
      <c r="K22" s="10"/>
      <c r="L22" s="10"/>
      <c r="M22" s="10"/>
      <c r="N22" s="10"/>
      <c r="O22" s="10"/>
      <c r="P22" s="10"/>
    </row>
    <row r="23" spans="1:16" s="11" customFormat="1">
      <c r="A23" s="213">
        <f>A19+1</f>
        <v>5</v>
      </c>
      <c r="B23" s="229" t="s">
        <v>87</v>
      </c>
      <c r="C23" s="15" t="s">
        <v>123</v>
      </c>
      <c r="D23" s="50" t="s">
        <v>12</v>
      </c>
      <c r="E23" s="157">
        <v>55.12</v>
      </c>
      <c r="F23" s="158">
        <f t="shared" ref="F23:F24" si="6">E23*20%</f>
        <v>11.024000000000001</v>
      </c>
      <c r="G23" s="159">
        <f t="shared" ref="G23:G24" si="7">E23+F23</f>
        <v>66.144000000000005</v>
      </c>
      <c r="H23" s="160">
        <v>68.900000000000006</v>
      </c>
      <c r="I23" s="161">
        <f t="shared" ref="I23:I24" si="8">H23*0.2</f>
        <v>13.780000000000001</v>
      </c>
      <c r="J23" s="162">
        <f t="shared" ref="J23:J24" si="9">H23+I23</f>
        <v>82.68</v>
      </c>
      <c r="K23" s="10"/>
      <c r="L23" s="10"/>
      <c r="M23" s="10"/>
      <c r="N23" s="10"/>
      <c r="O23" s="10"/>
      <c r="P23" s="10"/>
    </row>
    <row r="24" spans="1:16" s="11" customFormat="1" ht="13.5" thickBot="1">
      <c r="A24" s="215"/>
      <c r="B24" s="230"/>
      <c r="C24" s="32" t="s">
        <v>112</v>
      </c>
      <c r="D24" s="33" t="s">
        <v>12</v>
      </c>
      <c r="E24" s="34">
        <v>57.19</v>
      </c>
      <c r="F24" s="35">
        <f t="shared" si="6"/>
        <v>11.438000000000001</v>
      </c>
      <c r="G24" s="36">
        <f t="shared" si="7"/>
        <v>68.628</v>
      </c>
      <c r="H24" s="37">
        <v>70.97</v>
      </c>
      <c r="I24" s="38">
        <f t="shared" si="8"/>
        <v>14.194000000000001</v>
      </c>
      <c r="J24" s="39">
        <f t="shared" si="9"/>
        <v>85.164000000000001</v>
      </c>
      <c r="K24" s="10"/>
      <c r="L24" s="10"/>
      <c r="M24" s="10"/>
      <c r="N24" s="10"/>
      <c r="O24" s="10"/>
      <c r="P24" s="10"/>
    </row>
    <row r="25" spans="1:16" s="55" customFormat="1">
      <c r="A25" s="225">
        <f>A23+1</f>
        <v>6</v>
      </c>
      <c r="B25" s="179" t="s">
        <v>15</v>
      </c>
      <c r="C25" s="83" t="s">
        <v>16</v>
      </c>
      <c r="D25" s="152" t="s">
        <v>12</v>
      </c>
      <c r="E25" s="154">
        <v>48.28</v>
      </c>
      <c r="F25" s="86">
        <f t="shared" si="1"/>
        <v>9.6560000000000006</v>
      </c>
      <c r="G25" s="86">
        <f t="shared" si="5"/>
        <v>57.936</v>
      </c>
      <c r="H25" s="155">
        <v>61.4</v>
      </c>
      <c r="I25" s="117">
        <f t="shared" si="3"/>
        <v>12.280000000000001</v>
      </c>
      <c r="J25" s="156">
        <f t="shared" si="4"/>
        <v>73.680000000000007</v>
      </c>
      <c r="K25" s="54"/>
      <c r="L25" s="54"/>
      <c r="M25" s="54"/>
      <c r="N25" s="54"/>
      <c r="O25" s="54"/>
      <c r="P25" s="54"/>
    </row>
    <row r="26" spans="1:16" s="55" customFormat="1" ht="25.5">
      <c r="A26" s="171"/>
      <c r="B26" s="179"/>
      <c r="C26" s="56" t="s">
        <v>88</v>
      </c>
      <c r="D26" s="25" t="s">
        <v>12</v>
      </c>
      <c r="E26" s="57">
        <v>54.95</v>
      </c>
      <c r="F26" s="58">
        <f t="shared" si="1"/>
        <v>10.990000000000002</v>
      </c>
      <c r="G26" s="58">
        <f t="shared" si="5"/>
        <v>65.94</v>
      </c>
      <c r="H26" s="59">
        <v>68.069999999999993</v>
      </c>
      <c r="I26" s="30">
        <f t="shared" si="3"/>
        <v>13.613999999999999</v>
      </c>
      <c r="J26" s="31">
        <f t="shared" si="4"/>
        <v>81.683999999999997</v>
      </c>
      <c r="K26" s="54"/>
      <c r="L26" s="54"/>
      <c r="M26" s="54"/>
      <c r="N26" s="54"/>
      <c r="O26" s="54"/>
      <c r="P26" s="54"/>
    </row>
    <row r="27" spans="1:16" s="55" customFormat="1">
      <c r="A27" s="171"/>
      <c r="B27" s="180"/>
      <c r="C27" s="49" t="s">
        <v>16</v>
      </c>
      <c r="D27" s="25" t="s">
        <v>17</v>
      </c>
      <c r="E27" s="57">
        <v>1.05</v>
      </c>
      <c r="F27" s="58">
        <f t="shared" si="1"/>
        <v>0.21000000000000002</v>
      </c>
      <c r="G27" s="58">
        <f t="shared" si="5"/>
        <v>1.26</v>
      </c>
      <c r="H27" s="59">
        <f>E27</f>
        <v>1.05</v>
      </c>
      <c r="I27" s="30">
        <f t="shared" si="3"/>
        <v>0.21000000000000002</v>
      </c>
      <c r="J27" s="31">
        <f t="shared" si="4"/>
        <v>1.26</v>
      </c>
      <c r="K27" s="54"/>
      <c r="L27" s="54"/>
      <c r="M27" s="54"/>
      <c r="N27" s="54"/>
      <c r="O27" s="54"/>
      <c r="P27" s="54"/>
    </row>
    <row r="28" spans="1:16" s="55" customFormat="1">
      <c r="A28" s="171"/>
      <c r="B28" s="180" t="s">
        <v>18</v>
      </c>
      <c r="C28" s="49" t="s">
        <v>19</v>
      </c>
      <c r="D28" s="25" t="s">
        <v>17</v>
      </c>
      <c r="E28" s="57">
        <v>1.1399999999999999</v>
      </c>
      <c r="F28" s="58">
        <f t="shared" si="1"/>
        <v>0.22799999999999998</v>
      </c>
      <c r="G28" s="58">
        <f t="shared" si="5"/>
        <v>1.3679999999999999</v>
      </c>
      <c r="H28" s="59">
        <f t="shared" ref="H28:H32" si="10">E28</f>
        <v>1.1399999999999999</v>
      </c>
      <c r="I28" s="30">
        <f t="shared" si="3"/>
        <v>0.22799999999999998</v>
      </c>
      <c r="J28" s="31">
        <f t="shared" si="4"/>
        <v>1.3679999999999999</v>
      </c>
      <c r="K28" s="54"/>
      <c r="L28" s="54"/>
      <c r="M28" s="54"/>
      <c r="N28" s="54"/>
      <c r="O28" s="54"/>
      <c r="P28" s="54"/>
    </row>
    <row r="29" spans="1:16" s="55" customFormat="1">
      <c r="A29" s="171"/>
      <c r="B29" s="180" t="s">
        <v>20</v>
      </c>
      <c r="C29" s="49" t="s">
        <v>13</v>
      </c>
      <c r="D29" s="25" t="s">
        <v>17</v>
      </c>
      <c r="E29" s="57">
        <v>1.4</v>
      </c>
      <c r="F29" s="58">
        <f t="shared" si="1"/>
        <v>0.27999999999999997</v>
      </c>
      <c r="G29" s="58">
        <f t="shared" si="5"/>
        <v>1.68</v>
      </c>
      <c r="H29" s="59">
        <f t="shared" si="10"/>
        <v>1.4</v>
      </c>
      <c r="I29" s="30">
        <f t="shared" si="3"/>
        <v>0.27999999999999997</v>
      </c>
      <c r="J29" s="31">
        <f t="shared" si="4"/>
        <v>1.68</v>
      </c>
      <c r="K29" s="54"/>
      <c r="L29" s="54"/>
      <c r="M29" s="54"/>
      <c r="N29" s="54"/>
      <c r="O29" s="54"/>
      <c r="P29" s="54"/>
    </row>
    <row r="30" spans="1:16" s="55" customFormat="1">
      <c r="A30" s="171"/>
      <c r="B30" s="180" t="s">
        <v>21</v>
      </c>
      <c r="C30" s="49" t="s">
        <v>22</v>
      </c>
      <c r="D30" s="25" t="s">
        <v>17</v>
      </c>
      <c r="E30" s="57">
        <v>1.89</v>
      </c>
      <c r="F30" s="58">
        <f t="shared" si="1"/>
        <v>0.378</v>
      </c>
      <c r="G30" s="58">
        <f t="shared" si="5"/>
        <v>2.2679999999999998</v>
      </c>
      <c r="H30" s="59">
        <f t="shared" si="10"/>
        <v>1.89</v>
      </c>
      <c r="I30" s="30">
        <f t="shared" si="3"/>
        <v>0.378</v>
      </c>
      <c r="J30" s="31">
        <f t="shared" si="4"/>
        <v>2.2679999999999998</v>
      </c>
      <c r="K30" s="54"/>
      <c r="L30" s="54"/>
      <c r="M30" s="54"/>
      <c r="N30" s="54"/>
      <c r="O30" s="54"/>
      <c r="P30" s="54"/>
    </row>
    <row r="31" spans="1:16" s="55" customFormat="1">
      <c r="A31" s="171"/>
      <c r="B31" s="180" t="s">
        <v>23</v>
      </c>
      <c r="C31" s="49" t="s">
        <v>24</v>
      </c>
      <c r="D31" s="25" t="s">
        <v>17</v>
      </c>
      <c r="E31" s="57">
        <v>1.46</v>
      </c>
      <c r="F31" s="58">
        <f t="shared" si="1"/>
        <v>0.29199999999999998</v>
      </c>
      <c r="G31" s="58">
        <f t="shared" si="5"/>
        <v>1.752</v>
      </c>
      <c r="H31" s="59">
        <f t="shared" si="10"/>
        <v>1.46</v>
      </c>
      <c r="I31" s="30">
        <f t="shared" si="3"/>
        <v>0.29199999999999998</v>
      </c>
      <c r="J31" s="31">
        <f t="shared" si="4"/>
        <v>1.752</v>
      </c>
      <c r="K31" s="54"/>
      <c r="L31" s="54"/>
      <c r="M31" s="54"/>
      <c r="N31" s="54"/>
      <c r="O31" s="54"/>
      <c r="P31" s="54"/>
    </row>
    <row r="32" spans="1:16" s="55" customFormat="1" ht="13.5" thickBot="1">
      <c r="A32" s="171"/>
      <c r="B32" s="181" t="s">
        <v>25</v>
      </c>
      <c r="C32" s="60" t="s">
        <v>26</v>
      </c>
      <c r="D32" s="33" t="s">
        <v>17</v>
      </c>
      <c r="E32" s="57">
        <v>1.99</v>
      </c>
      <c r="F32" s="61">
        <f t="shared" si="1"/>
        <v>0.39800000000000002</v>
      </c>
      <c r="G32" s="61">
        <f t="shared" si="5"/>
        <v>2.3879999999999999</v>
      </c>
      <c r="H32" s="59">
        <f t="shared" si="10"/>
        <v>1.99</v>
      </c>
      <c r="I32" s="38">
        <f t="shared" si="3"/>
        <v>0.39800000000000002</v>
      </c>
      <c r="J32" s="39">
        <f t="shared" si="4"/>
        <v>2.3879999999999999</v>
      </c>
      <c r="K32" s="54"/>
      <c r="L32" s="54"/>
      <c r="M32" s="54"/>
      <c r="N32" s="54"/>
      <c r="O32" s="54"/>
      <c r="P32" s="54"/>
    </row>
    <row r="33" spans="1:16" s="55" customFormat="1">
      <c r="A33" s="171"/>
      <c r="B33" s="226" t="s">
        <v>27</v>
      </c>
      <c r="C33" s="49" t="s">
        <v>16</v>
      </c>
      <c r="D33" s="50" t="s">
        <v>12</v>
      </c>
      <c r="E33" s="51">
        <v>48.35</v>
      </c>
      <c r="F33" s="52">
        <f t="shared" si="1"/>
        <v>9.6700000000000017</v>
      </c>
      <c r="G33" s="52">
        <f t="shared" si="5"/>
        <v>58.02</v>
      </c>
      <c r="H33" s="53">
        <v>61.45</v>
      </c>
      <c r="I33" s="21">
        <f t="shared" si="3"/>
        <v>12.290000000000001</v>
      </c>
      <c r="J33" s="22">
        <f t="shared" si="4"/>
        <v>73.740000000000009</v>
      </c>
      <c r="K33" s="54"/>
      <c r="L33" s="54"/>
      <c r="M33" s="54"/>
      <c r="N33" s="54"/>
      <c r="O33" s="54"/>
      <c r="P33" s="54"/>
    </row>
    <row r="34" spans="1:16" s="55" customFormat="1" ht="25.5">
      <c r="A34" s="171"/>
      <c r="B34" s="227"/>
      <c r="C34" s="62" t="s">
        <v>89</v>
      </c>
      <c r="D34" s="25" t="s">
        <v>12</v>
      </c>
      <c r="E34" s="57">
        <v>65.64</v>
      </c>
      <c r="F34" s="58">
        <f t="shared" si="1"/>
        <v>13.128</v>
      </c>
      <c r="G34" s="58">
        <f t="shared" si="5"/>
        <v>78.768000000000001</v>
      </c>
      <c r="H34" s="59">
        <v>78.739999999999995</v>
      </c>
      <c r="I34" s="30">
        <f t="shared" si="3"/>
        <v>15.747999999999999</v>
      </c>
      <c r="J34" s="31">
        <f t="shared" si="4"/>
        <v>94.488</v>
      </c>
      <c r="K34" s="54"/>
      <c r="L34" s="54"/>
      <c r="M34" s="54"/>
      <c r="N34" s="54"/>
      <c r="O34" s="54"/>
      <c r="P34" s="54"/>
    </row>
    <row r="35" spans="1:16" s="55" customFormat="1" ht="25.5">
      <c r="A35" s="171"/>
      <c r="B35" s="227"/>
      <c r="C35" s="62" t="s">
        <v>28</v>
      </c>
      <c r="D35" s="25" t="s">
        <v>12</v>
      </c>
      <c r="E35" s="57">
        <v>67.12</v>
      </c>
      <c r="F35" s="58">
        <f t="shared" si="1"/>
        <v>13.424000000000001</v>
      </c>
      <c r="G35" s="58">
        <f t="shared" si="5"/>
        <v>80.544000000000011</v>
      </c>
      <c r="H35" s="59">
        <v>80.22</v>
      </c>
      <c r="I35" s="30">
        <f t="shared" si="3"/>
        <v>16.044</v>
      </c>
      <c r="J35" s="31">
        <f t="shared" si="4"/>
        <v>96.263999999999996</v>
      </c>
      <c r="K35" s="54"/>
      <c r="L35" s="54"/>
      <c r="M35" s="54"/>
      <c r="N35" s="54"/>
      <c r="O35" s="54"/>
      <c r="P35" s="54"/>
    </row>
    <row r="36" spans="1:16" s="55" customFormat="1" ht="38.25">
      <c r="A36" s="171"/>
      <c r="B36" s="227"/>
      <c r="C36" s="62" t="s">
        <v>91</v>
      </c>
      <c r="D36" s="25" t="s">
        <v>90</v>
      </c>
      <c r="E36" s="57">
        <v>6.92</v>
      </c>
      <c r="F36" s="58">
        <f t="shared" si="1"/>
        <v>1.3840000000000001</v>
      </c>
      <c r="G36" s="58">
        <f t="shared" si="5"/>
        <v>8.3040000000000003</v>
      </c>
      <c r="H36" s="59">
        <v>6.92</v>
      </c>
      <c r="I36" s="30">
        <f t="shared" si="3"/>
        <v>1.3840000000000001</v>
      </c>
      <c r="J36" s="31">
        <f t="shared" si="4"/>
        <v>8.3040000000000003</v>
      </c>
      <c r="K36" s="54"/>
      <c r="L36" s="54"/>
      <c r="M36" s="54"/>
      <c r="N36" s="54"/>
      <c r="O36" s="54"/>
      <c r="P36" s="54"/>
    </row>
    <row r="37" spans="1:16" s="55" customFormat="1">
      <c r="A37" s="171"/>
      <c r="B37" s="227"/>
      <c r="C37" s="49" t="s">
        <v>16</v>
      </c>
      <c r="D37" s="25" t="s">
        <v>17</v>
      </c>
      <c r="E37" s="57">
        <v>0.97</v>
      </c>
      <c r="F37" s="58">
        <f t="shared" si="1"/>
        <v>0.19400000000000001</v>
      </c>
      <c r="G37" s="58">
        <f t="shared" si="5"/>
        <v>1.1639999999999999</v>
      </c>
      <c r="H37" s="59">
        <f t="shared" ref="H37:H41" si="11">E37</f>
        <v>0.97</v>
      </c>
      <c r="I37" s="30">
        <f t="shared" si="3"/>
        <v>0.19400000000000001</v>
      </c>
      <c r="J37" s="31">
        <f t="shared" si="4"/>
        <v>1.1639999999999999</v>
      </c>
      <c r="K37" s="54"/>
      <c r="L37" s="54"/>
      <c r="M37" s="54"/>
      <c r="N37" s="54"/>
      <c r="O37" s="54"/>
      <c r="P37" s="54"/>
    </row>
    <row r="38" spans="1:16" s="55" customFormat="1">
      <c r="A38" s="171"/>
      <c r="B38" s="227"/>
      <c r="C38" s="49" t="s">
        <v>19</v>
      </c>
      <c r="D38" s="25" t="s">
        <v>17</v>
      </c>
      <c r="E38" s="57">
        <v>1.05</v>
      </c>
      <c r="F38" s="58">
        <f t="shared" si="1"/>
        <v>0.21000000000000002</v>
      </c>
      <c r="G38" s="58">
        <f t="shared" si="5"/>
        <v>1.26</v>
      </c>
      <c r="H38" s="59">
        <f t="shared" si="11"/>
        <v>1.05</v>
      </c>
      <c r="I38" s="30">
        <f t="shared" si="3"/>
        <v>0.21000000000000002</v>
      </c>
      <c r="J38" s="31">
        <f t="shared" si="4"/>
        <v>1.26</v>
      </c>
      <c r="K38" s="54"/>
      <c r="L38" s="54"/>
      <c r="M38" s="54"/>
      <c r="N38" s="54"/>
      <c r="O38" s="54"/>
      <c r="P38" s="54"/>
    </row>
    <row r="39" spans="1:16" s="55" customFormat="1">
      <c r="A39" s="171"/>
      <c r="B39" s="227"/>
      <c r="C39" s="49" t="s">
        <v>93</v>
      </c>
      <c r="D39" s="25" t="s">
        <v>17</v>
      </c>
      <c r="E39" s="57">
        <v>1.47</v>
      </c>
      <c r="F39" s="58">
        <f t="shared" si="1"/>
        <v>0.29399999999999998</v>
      </c>
      <c r="G39" s="58">
        <f t="shared" si="5"/>
        <v>1.764</v>
      </c>
      <c r="H39" s="59">
        <f t="shared" si="11"/>
        <v>1.47</v>
      </c>
      <c r="I39" s="30">
        <f t="shared" si="3"/>
        <v>0.29399999999999998</v>
      </c>
      <c r="J39" s="31">
        <f t="shared" si="4"/>
        <v>1.764</v>
      </c>
      <c r="K39" s="54"/>
      <c r="L39" s="54"/>
      <c r="M39" s="54"/>
      <c r="N39" s="54"/>
      <c r="O39" s="54"/>
      <c r="P39" s="54"/>
    </row>
    <row r="40" spans="1:16" s="55" customFormat="1">
      <c r="A40" s="171"/>
      <c r="B40" s="227"/>
      <c r="C40" s="49" t="s">
        <v>92</v>
      </c>
      <c r="D40" s="41" t="s">
        <v>17</v>
      </c>
      <c r="E40" s="57">
        <v>1.78</v>
      </c>
      <c r="F40" s="58">
        <f t="shared" si="1"/>
        <v>0.35600000000000004</v>
      </c>
      <c r="G40" s="58">
        <f t="shared" si="5"/>
        <v>2.1360000000000001</v>
      </c>
      <c r="H40" s="59">
        <f t="shared" si="11"/>
        <v>1.78</v>
      </c>
      <c r="I40" s="30">
        <f t="shared" si="3"/>
        <v>0.35600000000000004</v>
      </c>
      <c r="J40" s="31">
        <f t="shared" si="4"/>
        <v>2.1360000000000001</v>
      </c>
      <c r="K40" s="54"/>
      <c r="L40" s="54"/>
      <c r="M40" s="54"/>
      <c r="N40" s="54"/>
      <c r="O40" s="54"/>
      <c r="P40" s="54"/>
    </row>
    <row r="41" spans="1:16" s="55" customFormat="1" ht="18" customHeight="1" thickBot="1">
      <c r="A41" s="172"/>
      <c r="B41" s="228"/>
      <c r="C41" s="63" t="s">
        <v>29</v>
      </c>
      <c r="D41" s="33" t="s">
        <v>17</v>
      </c>
      <c r="E41" s="57">
        <v>1.02</v>
      </c>
      <c r="F41" s="61">
        <f t="shared" si="1"/>
        <v>0.20400000000000001</v>
      </c>
      <c r="G41" s="61">
        <f t="shared" si="5"/>
        <v>1.224</v>
      </c>
      <c r="H41" s="59">
        <f t="shared" si="11"/>
        <v>1.02</v>
      </c>
      <c r="I41" s="38">
        <f t="shared" si="3"/>
        <v>0.20400000000000001</v>
      </c>
      <c r="J41" s="39">
        <f t="shared" si="4"/>
        <v>1.224</v>
      </c>
      <c r="K41" s="54"/>
      <c r="L41" s="54"/>
      <c r="M41" s="54"/>
      <c r="N41" s="54"/>
      <c r="O41" s="54"/>
      <c r="P41" s="54"/>
    </row>
    <row r="42" spans="1:16" s="55" customFormat="1">
      <c r="A42" s="170">
        <f>A25+1</f>
        <v>7</v>
      </c>
      <c r="B42" s="173" t="s">
        <v>30</v>
      </c>
      <c r="C42" s="49" t="s">
        <v>16</v>
      </c>
      <c r="D42" s="50" t="s">
        <v>12</v>
      </c>
      <c r="E42" s="51">
        <v>61.06</v>
      </c>
      <c r="F42" s="52">
        <f t="shared" si="1"/>
        <v>12.212000000000002</v>
      </c>
      <c r="G42" s="52">
        <f t="shared" si="5"/>
        <v>73.272000000000006</v>
      </c>
      <c r="H42" s="53">
        <v>74.400000000000006</v>
      </c>
      <c r="I42" s="21">
        <f t="shared" si="3"/>
        <v>14.880000000000003</v>
      </c>
      <c r="J42" s="22">
        <f t="shared" si="4"/>
        <v>89.28</v>
      </c>
      <c r="K42" s="54"/>
      <c r="L42" s="54"/>
      <c r="M42" s="54"/>
      <c r="N42" s="54"/>
      <c r="O42" s="54"/>
      <c r="P42" s="54"/>
    </row>
    <row r="43" spans="1:16" s="55" customFormat="1" ht="25.5">
      <c r="A43" s="171"/>
      <c r="B43" s="174"/>
      <c r="C43" s="62" t="s">
        <v>31</v>
      </c>
      <c r="D43" s="25" t="s">
        <v>12</v>
      </c>
      <c r="E43" s="57">
        <v>76.510000000000005</v>
      </c>
      <c r="F43" s="58">
        <f t="shared" si="1"/>
        <v>15.302000000000001</v>
      </c>
      <c r="G43" s="58">
        <f t="shared" si="5"/>
        <v>91.812000000000012</v>
      </c>
      <c r="H43" s="59">
        <v>89.84</v>
      </c>
      <c r="I43" s="30">
        <f t="shared" si="3"/>
        <v>17.968</v>
      </c>
      <c r="J43" s="31">
        <f t="shared" si="4"/>
        <v>107.80800000000001</v>
      </c>
      <c r="K43" s="54"/>
      <c r="L43" s="54"/>
      <c r="M43" s="54"/>
      <c r="N43" s="54"/>
      <c r="O43" s="54"/>
      <c r="P43" s="54"/>
    </row>
    <row r="44" spans="1:16" s="55" customFormat="1">
      <c r="A44" s="171"/>
      <c r="B44" s="175"/>
      <c r="C44" s="49" t="s">
        <v>16</v>
      </c>
      <c r="D44" s="64" t="s">
        <v>17</v>
      </c>
      <c r="E44" s="57">
        <v>0.96</v>
      </c>
      <c r="F44" s="58">
        <f t="shared" si="1"/>
        <v>0.192</v>
      </c>
      <c r="G44" s="58">
        <f t="shared" si="5"/>
        <v>1.1519999999999999</v>
      </c>
      <c r="H44" s="59">
        <f t="shared" ref="H44" si="12">E44</f>
        <v>0.96</v>
      </c>
      <c r="I44" s="30">
        <f t="shared" si="3"/>
        <v>0.192</v>
      </c>
      <c r="J44" s="31">
        <f t="shared" si="4"/>
        <v>1.1519999999999999</v>
      </c>
      <c r="K44" s="54"/>
      <c r="L44" s="54"/>
      <c r="M44" s="54"/>
      <c r="N44" s="54"/>
      <c r="O44" s="54"/>
      <c r="P44" s="54"/>
    </row>
    <row r="45" spans="1:16" s="55" customFormat="1">
      <c r="A45" s="171"/>
      <c r="B45" s="175" t="s">
        <v>18</v>
      </c>
      <c r="C45" s="65" t="s">
        <v>19</v>
      </c>
      <c r="D45" s="64" t="s">
        <v>17</v>
      </c>
      <c r="E45" s="57">
        <v>1.03</v>
      </c>
      <c r="F45" s="58">
        <f t="shared" si="1"/>
        <v>0.20600000000000002</v>
      </c>
      <c r="G45" s="58">
        <f t="shared" si="5"/>
        <v>1.236</v>
      </c>
      <c r="H45" s="59">
        <v>0.71</v>
      </c>
      <c r="I45" s="30">
        <f t="shared" si="3"/>
        <v>0.14199999999999999</v>
      </c>
      <c r="J45" s="31">
        <f t="shared" si="4"/>
        <v>0.85199999999999998</v>
      </c>
      <c r="K45" s="54"/>
      <c r="L45" s="54"/>
      <c r="M45" s="54"/>
      <c r="N45" s="54"/>
      <c r="O45" s="54"/>
      <c r="P45" s="54"/>
    </row>
    <row r="46" spans="1:16" s="55" customFormat="1">
      <c r="A46" s="171"/>
      <c r="B46" s="175" t="s">
        <v>20</v>
      </c>
      <c r="C46" s="65" t="s">
        <v>94</v>
      </c>
      <c r="D46" s="64" t="s">
        <v>17</v>
      </c>
      <c r="E46" s="57">
        <v>1.46</v>
      </c>
      <c r="F46" s="58">
        <f t="shared" si="1"/>
        <v>0.29199999999999998</v>
      </c>
      <c r="G46" s="58">
        <f t="shared" si="5"/>
        <v>1.752</v>
      </c>
      <c r="H46" s="59">
        <f t="shared" ref="H46:H50" si="13">E46</f>
        <v>1.46</v>
      </c>
      <c r="I46" s="30">
        <f t="shared" si="3"/>
        <v>0.29199999999999998</v>
      </c>
      <c r="J46" s="31">
        <f t="shared" si="4"/>
        <v>1.752</v>
      </c>
      <c r="K46" s="54"/>
      <c r="L46" s="54"/>
      <c r="M46" s="54"/>
      <c r="N46" s="54"/>
      <c r="O46" s="54"/>
      <c r="P46" s="54"/>
    </row>
    <row r="47" spans="1:16" s="55" customFormat="1">
      <c r="A47" s="171"/>
      <c r="B47" s="175" t="s">
        <v>21</v>
      </c>
      <c r="C47" s="65" t="s">
        <v>95</v>
      </c>
      <c r="D47" s="64" t="s">
        <v>17</v>
      </c>
      <c r="E47" s="57">
        <v>1.75</v>
      </c>
      <c r="F47" s="58">
        <f t="shared" si="1"/>
        <v>0.35000000000000003</v>
      </c>
      <c r="G47" s="58">
        <f t="shared" si="5"/>
        <v>2.1</v>
      </c>
      <c r="H47" s="59">
        <f t="shared" si="13"/>
        <v>1.75</v>
      </c>
      <c r="I47" s="30">
        <f t="shared" si="3"/>
        <v>0.35000000000000003</v>
      </c>
      <c r="J47" s="31">
        <f t="shared" si="4"/>
        <v>2.1</v>
      </c>
      <c r="K47" s="54"/>
      <c r="L47" s="54"/>
      <c r="M47" s="54"/>
      <c r="N47" s="54"/>
      <c r="O47" s="54"/>
      <c r="P47" s="54"/>
    </row>
    <row r="48" spans="1:16" s="55" customFormat="1">
      <c r="A48" s="171"/>
      <c r="B48" s="175" t="s">
        <v>23</v>
      </c>
      <c r="C48" s="65" t="s">
        <v>96</v>
      </c>
      <c r="D48" s="64" t="s">
        <v>17</v>
      </c>
      <c r="E48" s="57">
        <v>1.63</v>
      </c>
      <c r="F48" s="58">
        <f t="shared" si="1"/>
        <v>0.32600000000000001</v>
      </c>
      <c r="G48" s="58">
        <f t="shared" si="5"/>
        <v>1.956</v>
      </c>
      <c r="H48" s="59">
        <f t="shared" si="13"/>
        <v>1.63</v>
      </c>
      <c r="I48" s="30">
        <f t="shared" si="3"/>
        <v>0.32600000000000001</v>
      </c>
      <c r="J48" s="31">
        <f t="shared" si="4"/>
        <v>1.956</v>
      </c>
      <c r="K48" s="54"/>
      <c r="L48" s="54"/>
      <c r="M48" s="54"/>
      <c r="N48" s="54"/>
      <c r="O48" s="54"/>
      <c r="P48" s="54"/>
    </row>
    <row r="49" spans="1:16" s="55" customFormat="1" ht="25.5">
      <c r="A49" s="171"/>
      <c r="B49" s="176"/>
      <c r="C49" s="40" t="s">
        <v>97</v>
      </c>
      <c r="D49" s="64" t="s">
        <v>17</v>
      </c>
      <c r="E49" s="57">
        <v>1.89</v>
      </c>
      <c r="F49" s="58">
        <f t="shared" si="1"/>
        <v>0.378</v>
      </c>
      <c r="G49" s="58">
        <f t="shared" si="5"/>
        <v>2.2679999999999998</v>
      </c>
      <c r="H49" s="59">
        <f t="shared" si="13"/>
        <v>1.89</v>
      </c>
      <c r="I49" s="30">
        <f t="shared" si="3"/>
        <v>0.378</v>
      </c>
      <c r="J49" s="31">
        <f t="shared" si="4"/>
        <v>2.2679999999999998</v>
      </c>
      <c r="K49" s="54"/>
      <c r="L49" s="54"/>
      <c r="M49" s="54"/>
      <c r="N49" s="54"/>
      <c r="O49" s="54"/>
      <c r="P49" s="54"/>
    </row>
    <row r="50" spans="1:16" s="55" customFormat="1" ht="26.25" thickBot="1">
      <c r="A50" s="171"/>
      <c r="B50" s="177" t="s">
        <v>25</v>
      </c>
      <c r="C50" s="153" t="s">
        <v>98</v>
      </c>
      <c r="D50" s="66" t="s">
        <v>17</v>
      </c>
      <c r="E50" s="57">
        <v>1.84</v>
      </c>
      <c r="F50" s="61">
        <f t="shared" si="1"/>
        <v>0.36800000000000005</v>
      </c>
      <c r="G50" s="61">
        <f t="shared" si="5"/>
        <v>2.2080000000000002</v>
      </c>
      <c r="H50" s="59">
        <f t="shared" si="13"/>
        <v>1.84</v>
      </c>
      <c r="I50" s="38">
        <f t="shared" si="3"/>
        <v>0.36800000000000005</v>
      </c>
      <c r="J50" s="39">
        <f t="shared" si="4"/>
        <v>2.2080000000000002</v>
      </c>
      <c r="K50" s="54"/>
      <c r="L50" s="54"/>
      <c r="M50" s="54"/>
      <c r="N50" s="54"/>
      <c r="O50" s="54"/>
      <c r="P50" s="54"/>
    </row>
    <row r="51" spans="1:16" s="55" customFormat="1">
      <c r="A51" s="171"/>
      <c r="B51" s="178" t="s">
        <v>32</v>
      </c>
      <c r="C51" s="15" t="s">
        <v>16</v>
      </c>
      <c r="D51" s="50" t="s">
        <v>12</v>
      </c>
      <c r="E51" s="51">
        <v>65.040000000000006</v>
      </c>
      <c r="F51" s="52">
        <f t="shared" si="1"/>
        <v>13.008000000000003</v>
      </c>
      <c r="G51" s="52">
        <f t="shared" si="5"/>
        <v>78.048000000000002</v>
      </c>
      <c r="H51" s="53">
        <v>78.36</v>
      </c>
      <c r="I51" s="21">
        <f t="shared" si="3"/>
        <v>15.672000000000001</v>
      </c>
      <c r="J51" s="22">
        <f t="shared" si="4"/>
        <v>94.031999999999996</v>
      </c>
      <c r="K51" s="54"/>
      <c r="L51" s="54"/>
      <c r="M51" s="54"/>
      <c r="N51" s="54"/>
      <c r="O51" s="54"/>
      <c r="P51" s="54"/>
    </row>
    <row r="52" spans="1:16" s="55" customFormat="1" ht="38.25">
      <c r="A52" s="171"/>
      <c r="B52" s="179"/>
      <c r="C52" s="62" t="s">
        <v>33</v>
      </c>
      <c r="D52" s="25" t="s">
        <v>90</v>
      </c>
      <c r="E52" s="57">
        <v>4.8899999999999997</v>
      </c>
      <c r="F52" s="58">
        <f t="shared" si="1"/>
        <v>0.97799999999999998</v>
      </c>
      <c r="G52" s="58">
        <f t="shared" si="5"/>
        <v>5.8679999999999994</v>
      </c>
      <c r="H52" s="59">
        <v>4.8899999999999997</v>
      </c>
      <c r="I52" s="30">
        <f t="shared" si="3"/>
        <v>0.97799999999999998</v>
      </c>
      <c r="J52" s="31">
        <f t="shared" si="4"/>
        <v>5.8679999999999994</v>
      </c>
      <c r="K52" s="54"/>
      <c r="L52" s="54"/>
      <c r="M52" s="54"/>
      <c r="N52" s="54"/>
      <c r="O52" s="54"/>
      <c r="P52" s="54"/>
    </row>
    <row r="53" spans="1:16" s="55" customFormat="1" ht="25.5">
      <c r="A53" s="171"/>
      <c r="B53" s="179"/>
      <c r="C53" s="62" t="s">
        <v>99</v>
      </c>
      <c r="D53" s="25" t="s">
        <v>12</v>
      </c>
      <c r="E53" s="57">
        <v>78.430000000000007</v>
      </c>
      <c r="F53" s="58">
        <f t="shared" si="1"/>
        <v>15.686000000000002</v>
      </c>
      <c r="G53" s="58">
        <f t="shared" si="5"/>
        <v>94.116000000000014</v>
      </c>
      <c r="H53" s="59">
        <v>91.75</v>
      </c>
      <c r="I53" s="30">
        <f t="shared" si="3"/>
        <v>18.350000000000001</v>
      </c>
      <c r="J53" s="31">
        <f t="shared" si="4"/>
        <v>110.1</v>
      </c>
      <c r="K53" s="54"/>
      <c r="L53" s="54"/>
      <c r="M53" s="54"/>
      <c r="N53" s="54"/>
      <c r="O53" s="54"/>
      <c r="P53" s="54"/>
    </row>
    <row r="54" spans="1:16" s="55" customFormat="1">
      <c r="A54" s="171"/>
      <c r="B54" s="180"/>
      <c r="C54" s="49" t="s">
        <v>16</v>
      </c>
      <c r="D54" s="25" t="s">
        <v>17</v>
      </c>
      <c r="E54" s="57">
        <v>0.88</v>
      </c>
      <c r="F54" s="58">
        <f t="shared" si="1"/>
        <v>0.17600000000000002</v>
      </c>
      <c r="G54" s="58">
        <f t="shared" si="5"/>
        <v>1.056</v>
      </c>
      <c r="H54" s="59">
        <f t="shared" ref="H54:H57" si="14">E54</f>
        <v>0.88</v>
      </c>
      <c r="I54" s="30">
        <f t="shared" si="3"/>
        <v>0.17600000000000002</v>
      </c>
      <c r="J54" s="31">
        <f t="shared" si="4"/>
        <v>1.056</v>
      </c>
      <c r="K54" s="54"/>
      <c r="L54" s="54"/>
      <c r="M54" s="54"/>
      <c r="N54" s="54"/>
      <c r="O54" s="54"/>
      <c r="P54" s="54"/>
    </row>
    <row r="55" spans="1:16" s="55" customFormat="1">
      <c r="A55" s="171"/>
      <c r="B55" s="180" t="s">
        <v>34</v>
      </c>
      <c r="C55" s="49" t="s">
        <v>19</v>
      </c>
      <c r="D55" s="25" t="s">
        <v>17</v>
      </c>
      <c r="E55" s="57">
        <v>0.96</v>
      </c>
      <c r="F55" s="58">
        <f t="shared" si="1"/>
        <v>0.192</v>
      </c>
      <c r="G55" s="58">
        <f t="shared" si="5"/>
        <v>1.1519999999999999</v>
      </c>
      <c r="H55" s="59">
        <f t="shared" si="14"/>
        <v>0.96</v>
      </c>
      <c r="I55" s="30">
        <f t="shared" si="3"/>
        <v>0.192</v>
      </c>
      <c r="J55" s="31">
        <f t="shared" si="4"/>
        <v>1.1519999999999999</v>
      </c>
      <c r="K55" s="54"/>
      <c r="L55" s="54"/>
      <c r="M55" s="54"/>
      <c r="N55" s="54"/>
      <c r="O55" s="54"/>
      <c r="P55" s="54"/>
    </row>
    <row r="56" spans="1:16" s="55" customFormat="1">
      <c r="A56" s="171"/>
      <c r="B56" s="180" t="s">
        <v>35</v>
      </c>
      <c r="C56" s="49" t="s">
        <v>92</v>
      </c>
      <c r="D56" s="25" t="s">
        <v>17</v>
      </c>
      <c r="E56" s="57">
        <v>1.4</v>
      </c>
      <c r="F56" s="58">
        <f t="shared" si="1"/>
        <v>0.27999999999999997</v>
      </c>
      <c r="G56" s="58">
        <f t="shared" si="5"/>
        <v>1.68</v>
      </c>
      <c r="H56" s="59">
        <f t="shared" si="14"/>
        <v>1.4</v>
      </c>
      <c r="I56" s="30">
        <f t="shared" si="3"/>
        <v>0.27999999999999997</v>
      </c>
      <c r="J56" s="31">
        <f t="shared" si="4"/>
        <v>1.68</v>
      </c>
      <c r="K56" s="54"/>
      <c r="L56" s="54"/>
      <c r="M56" s="54"/>
      <c r="N56" s="54"/>
      <c r="O56" s="54"/>
      <c r="P56" s="54"/>
    </row>
    <row r="57" spans="1:16" s="55" customFormat="1" ht="13.5" thickBot="1">
      <c r="A57" s="172"/>
      <c r="B57" s="181" t="s">
        <v>36</v>
      </c>
      <c r="C57" s="60" t="s">
        <v>93</v>
      </c>
      <c r="D57" s="33" t="s">
        <v>17</v>
      </c>
      <c r="E57" s="67">
        <v>1.3</v>
      </c>
      <c r="F57" s="61">
        <f t="shared" si="1"/>
        <v>0.26</v>
      </c>
      <c r="G57" s="61">
        <f t="shared" si="5"/>
        <v>1.56</v>
      </c>
      <c r="H57" s="148">
        <f t="shared" si="14"/>
        <v>1.3</v>
      </c>
      <c r="I57" s="38">
        <f t="shared" si="3"/>
        <v>0.26</v>
      </c>
      <c r="J57" s="39">
        <f t="shared" si="4"/>
        <v>1.56</v>
      </c>
      <c r="K57" s="54"/>
      <c r="L57" s="54"/>
      <c r="M57" s="54"/>
      <c r="N57" s="54"/>
      <c r="O57" s="54"/>
      <c r="P57" s="54"/>
    </row>
    <row r="58" spans="1:16">
      <c r="B58" s="69"/>
      <c r="C58" s="69"/>
      <c r="D58" s="69"/>
    </row>
    <row r="59" spans="1:16" s="3" customFormat="1" ht="23.25" customHeight="1">
      <c r="A59" s="188" t="s">
        <v>83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"/>
      <c r="L59" s="1"/>
      <c r="M59" s="1"/>
      <c r="N59" s="1"/>
      <c r="O59" s="1"/>
      <c r="P59" s="1"/>
    </row>
    <row r="60" spans="1:16" s="3" customFormat="1" ht="16.5">
      <c r="A60" s="189" t="s">
        <v>37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"/>
      <c r="L60" s="1"/>
      <c r="M60" s="1"/>
      <c r="N60" s="1"/>
      <c r="O60" s="1"/>
      <c r="P60" s="1"/>
    </row>
    <row r="61" spans="1:16" s="3" customFormat="1" ht="17.25" thickBot="1">
      <c r="A61" s="189" t="s">
        <v>2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"/>
      <c r="L61" s="1"/>
      <c r="M61" s="1"/>
      <c r="N61" s="1"/>
      <c r="O61" s="1"/>
      <c r="P61" s="1"/>
    </row>
    <row r="62" spans="1:16" s="11" customFormat="1" ht="32.450000000000003" customHeight="1">
      <c r="A62" s="190" t="s">
        <v>4</v>
      </c>
      <c r="B62" s="192" t="s">
        <v>5</v>
      </c>
      <c r="C62" s="192"/>
      <c r="D62" s="194" t="s">
        <v>38</v>
      </c>
      <c r="E62" s="196" t="s">
        <v>7</v>
      </c>
      <c r="F62" s="196"/>
      <c r="G62" s="196"/>
      <c r="H62" s="196" t="s">
        <v>8</v>
      </c>
      <c r="I62" s="196"/>
      <c r="J62" s="197"/>
      <c r="K62" s="10"/>
      <c r="L62" s="10"/>
      <c r="M62" s="71"/>
      <c r="N62" s="10"/>
      <c r="O62" s="10"/>
      <c r="P62" s="10"/>
    </row>
    <row r="63" spans="1:16" s="11" customFormat="1" ht="34.9" customHeight="1">
      <c r="A63" s="191"/>
      <c r="B63" s="193"/>
      <c r="C63" s="193"/>
      <c r="D63" s="195"/>
      <c r="E63" s="110" t="s">
        <v>9</v>
      </c>
      <c r="F63" s="109" t="s">
        <v>10</v>
      </c>
      <c r="G63" s="109" t="s">
        <v>11</v>
      </c>
      <c r="H63" s="110" t="s">
        <v>9</v>
      </c>
      <c r="I63" s="109" t="s">
        <v>10</v>
      </c>
      <c r="J63" s="147" t="s">
        <v>11</v>
      </c>
      <c r="K63" s="10"/>
      <c r="L63" s="72"/>
      <c r="M63" s="10"/>
      <c r="N63" s="10"/>
      <c r="O63" s="10"/>
      <c r="P63" s="10"/>
    </row>
    <row r="64" spans="1:16" s="11" customFormat="1" ht="13.5" thickBot="1">
      <c r="A64" s="136">
        <v>1</v>
      </c>
      <c r="B64" s="198">
        <v>2</v>
      </c>
      <c r="C64" s="198"/>
      <c r="D64" s="137">
        <v>3</v>
      </c>
      <c r="E64" s="138">
        <v>4</v>
      </c>
      <c r="F64" s="137">
        <v>5</v>
      </c>
      <c r="G64" s="139">
        <v>6</v>
      </c>
      <c r="H64" s="140">
        <v>7</v>
      </c>
      <c r="I64" s="137">
        <v>8</v>
      </c>
      <c r="J64" s="141">
        <v>9</v>
      </c>
      <c r="K64" s="10"/>
      <c r="L64" s="10"/>
      <c r="M64" s="10"/>
      <c r="N64" s="10"/>
      <c r="O64" s="10"/>
      <c r="P64" s="10"/>
    </row>
    <row r="65" spans="1:16" s="11" customFormat="1">
      <c r="A65" s="182">
        <v>1</v>
      </c>
      <c r="B65" s="185" t="s">
        <v>80</v>
      </c>
      <c r="C65" s="15"/>
      <c r="D65" s="16" t="s">
        <v>39</v>
      </c>
      <c r="E65" s="73">
        <v>44.29</v>
      </c>
      <c r="F65" s="52">
        <f t="shared" ref="F65:F86" si="15">E65*20%</f>
        <v>8.8580000000000005</v>
      </c>
      <c r="G65" s="74">
        <f t="shared" ref="G65:G86" si="16">E65+F65</f>
        <v>53.147999999999996</v>
      </c>
      <c r="H65" s="73">
        <v>57.6</v>
      </c>
      <c r="I65" s="52">
        <f t="shared" ref="I65:I86" si="17">H65*20%</f>
        <v>11.520000000000001</v>
      </c>
      <c r="J65" s="75">
        <f t="shared" ref="J65:J86" si="18">I65+H65</f>
        <v>69.12</v>
      </c>
      <c r="K65" s="10"/>
      <c r="L65" s="10"/>
      <c r="M65" s="76"/>
      <c r="N65" s="10"/>
      <c r="O65" s="10"/>
      <c r="P65" s="10"/>
    </row>
    <row r="66" spans="1:16" s="11" customFormat="1">
      <c r="A66" s="199"/>
      <c r="B66" s="200"/>
      <c r="C66" s="49" t="s">
        <v>81</v>
      </c>
      <c r="D66" s="25" t="s">
        <v>82</v>
      </c>
      <c r="E66" s="77">
        <v>0.65</v>
      </c>
      <c r="F66" s="58">
        <f t="shared" si="15"/>
        <v>0.13</v>
      </c>
      <c r="G66" s="78">
        <f t="shared" si="16"/>
        <v>0.78</v>
      </c>
      <c r="H66" s="77">
        <f>E66</f>
        <v>0.65</v>
      </c>
      <c r="I66" s="58">
        <f t="shared" si="17"/>
        <v>0.13</v>
      </c>
      <c r="J66" s="79">
        <f t="shared" si="18"/>
        <v>0.78</v>
      </c>
      <c r="K66" s="10"/>
      <c r="L66" s="10"/>
      <c r="M66" s="10"/>
      <c r="N66" s="10"/>
      <c r="O66" s="10"/>
      <c r="P66" s="10"/>
    </row>
    <row r="67" spans="1:16" s="11" customFormat="1" ht="13.5" thickBot="1">
      <c r="A67" s="184"/>
      <c r="B67" s="201"/>
      <c r="C67" s="60"/>
      <c r="D67" s="33" t="s">
        <v>17</v>
      </c>
      <c r="E67" s="80">
        <v>1.39</v>
      </c>
      <c r="F67" s="61">
        <f t="shared" si="15"/>
        <v>0.27799999999999997</v>
      </c>
      <c r="G67" s="81">
        <f t="shared" si="16"/>
        <v>1.6679999999999999</v>
      </c>
      <c r="H67" s="67">
        <f t="shared" ref="H67:H83" si="19">E67</f>
        <v>1.39</v>
      </c>
      <c r="I67" s="61">
        <f t="shared" si="17"/>
        <v>0.27799999999999997</v>
      </c>
      <c r="J67" s="82">
        <f t="shared" si="18"/>
        <v>1.6679999999999999</v>
      </c>
      <c r="K67" s="10"/>
      <c r="L67" s="10"/>
      <c r="M67" s="10"/>
      <c r="N67" s="10"/>
      <c r="O67" s="10"/>
      <c r="P67" s="10"/>
    </row>
    <row r="68" spans="1:16" s="11" customFormat="1">
      <c r="A68" s="182">
        <f>A65+1</f>
        <v>2</v>
      </c>
      <c r="B68" s="185" t="s">
        <v>41</v>
      </c>
      <c r="C68" s="15"/>
      <c r="D68" s="16" t="s">
        <v>39</v>
      </c>
      <c r="E68" s="73">
        <v>50.19</v>
      </c>
      <c r="F68" s="52">
        <f t="shared" si="15"/>
        <v>10.038</v>
      </c>
      <c r="G68" s="74">
        <f t="shared" si="16"/>
        <v>60.227999999999994</v>
      </c>
      <c r="H68" s="73">
        <v>65.3</v>
      </c>
      <c r="I68" s="52">
        <f t="shared" si="17"/>
        <v>13.06</v>
      </c>
      <c r="J68" s="75">
        <f t="shared" si="18"/>
        <v>78.36</v>
      </c>
      <c r="K68" s="10"/>
      <c r="L68" s="10"/>
      <c r="M68" s="76"/>
      <c r="N68" s="10"/>
      <c r="O68" s="10"/>
      <c r="P68" s="10"/>
    </row>
    <row r="69" spans="1:16" s="11" customFormat="1">
      <c r="A69" s="183"/>
      <c r="B69" s="186"/>
      <c r="C69" s="89"/>
      <c r="D69" s="41" t="s">
        <v>17</v>
      </c>
      <c r="E69" s="77">
        <v>2.0499999999999998</v>
      </c>
      <c r="F69" s="58">
        <f t="shared" si="15"/>
        <v>0.41</v>
      </c>
      <c r="G69" s="149">
        <f t="shared" si="16"/>
        <v>2.46</v>
      </c>
      <c r="H69" s="57">
        <f t="shared" si="19"/>
        <v>2.0499999999999998</v>
      </c>
      <c r="I69" s="58">
        <f t="shared" si="17"/>
        <v>0.41</v>
      </c>
      <c r="J69" s="79">
        <f t="shared" si="18"/>
        <v>2.46</v>
      </c>
      <c r="K69" s="10"/>
      <c r="L69" s="10"/>
      <c r="M69" s="10"/>
      <c r="N69" s="10"/>
      <c r="O69" s="10"/>
      <c r="P69" s="10"/>
    </row>
    <row r="70" spans="1:16" s="11" customFormat="1" ht="13.5" thickBot="1">
      <c r="A70" s="184"/>
      <c r="B70" s="187"/>
      <c r="C70" s="60" t="s">
        <v>81</v>
      </c>
      <c r="D70" s="33" t="s">
        <v>82</v>
      </c>
      <c r="E70" s="80">
        <v>1.29</v>
      </c>
      <c r="F70" s="61">
        <f t="shared" si="15"/>
        <v>0.25800000000000001</v>
      </c>
      <c r="G70" s="150">
        <f t="shared" si="16"/>
        <v>1.548</v>
      </c>
      <c r="H70" s="80">
        <f>E70</f>
        <v>1.29</v>
      </c>
      <c r="I70" s="61">
        <f t="shared" si="17"/>
        <v>0.25800000000000001</v>
      </c>
      <c r="J70" s="82">
        <f t="shared" si="18"/>
        <v>1.548</v>
      </c>
      <c r="K70" s="10"/>
      <c r="L70" s="10"/>
      <c r="M70" s="76"/>
      <c r="N70" s="10"/>
      <c r="O70" s="10"/>
      <c r="P70" s="10"/>
    </row>
    <row r="71" spans="1:16" s="11" customFormat="1">
      <c r="A71" s="182">
        <f>A68+1</f>
        <v>3</v>
      </c>
      <c r="B71" s="185" t="s">
        <v>42</v>
      </c>
      <c r="C71" s="15"/>
      <c r="D71" s="16" t="s">
        <v>39</v>
      </c>
      <c r="E71" s="73">
        <v>50.19</v>
      </c>
      <c r="F71" s="52">
        <f t="shared" si="15"/>
        <v>10.038</v>
      </c>
      <c r="G71" s="74">
        <f t="shared" si="16"/>
        <v>60.227999999999994</v>
      </c>
      <c r="H71" s="73">
        <v>65.3</v>
      </c>
      <c r="I71" s="52">
        <f t="shared" si="17"/>
        <v>13.06</v>
      </c>
      <c r="J71" s="75">
        <f t="shared" si="18"/>
        <v>78.36</v>
      </c>
      <c r="K71" s="10"/>
      <c r="L71" s="10"/>
      <c r="M71" s="76"/>
      <c r="N71" s="10"/>
      <c r="O71" s="10"/>
      <c r="P71" s="10"/>
    </row>
    <row r="72" spans="1:16" s="11" customFormat="1">
      <c r="A72" s="183"/>
      <c r="B72" s="186"/>
      <c r="C72" s="89"/>
      <c r="D72" s="41" t="s">
        <v>17</v>
      </c>
      <c r="E72" s="77">
        <v>2.12</v>
      </c>
      <c r="F72" s="58">
        <f t="shared" si="15"/>
        <v>0.42400000000000004</v>
      </c>
      <c r="G72" s="149">
        <f t="shared" si="16"/>
        <v>2.544</v>
      </c>
      <c r="H72" s="57">
        <f t="shared" si="19"/>
        <v>2.12</v>
      </c>
      <c r="I72" s="58">
        <f t="shared" si="17"/>
        <v>0.42400000000000004</v>
      </c>
      <c r="J72" s="79">
        <f t="shared" si="18"/>
        <v>2.544</v>
      </c>
      <c r="K72" s="10"/>
      <c r="L72" s="10"/>
      <c r="M72" s="10"/>
      <c r="N72" s="10"/>
      <c r="O72" s="10"/>
      <c r="P72" s="10"/>
    </row>
    <row r="73" spans="1:16" s="11" customFormat="1" ht="13.5" thickBot="1">
      <c r="A73" s="184"/>
      <c r="B73" s="187"/>
      <c r="C73" s="60" t="s">
        <v>81</v>
      </c>
      <c r="D73" s="33" t="s">
        <v>82</v>
      </c>
      <c r="E73" s="80">
        <v>1.29</v>
      </c>
      <c r="F73" s="61">
        <f t="shared" si="15"/>
        <v>0.25800000000000001</v>
      </c>
      <c r="G73" s="150">
        <f t="shared" si="16"/>
        <v>1.548</v>
      </c>
      <c r="H73" s="80">
        <f>E73</f>
        <v>1.29</v>
      </c>
      <c r="I73" s="61">
        <f t="shared" si="17"/>
        <v>0.25800000000000001</v>
      </c>
      <c r="J73" s="82">
        <f t="shared" si="18"/>
        <v>1.548</v>
      </c>
      <c r="K73" s="10"/>
      <c r="L73" s="10"/>
      <c r="M73" s="76"/>
      <c r="N73" s="10"/>
      <c r="O73" s="10"/>
      <c r="P73" s="10"/>
    </row>
    <row r="74" spans="1:16" s="11" customFormat="1">
      <c r="A74" s="202">
        <f>A71+1</f>
        <v>4</v>
      </c>
      <c r="B74" s="231" t="s">
        <v>43</v>
      </c>
      <c r="C74" s="15"/>
      <c r="D74" s="16" t="s">
        <v>39</v>
      </c>
      <c r="E74" s="73">
        <v>50.78</v>
      </c>
      <c r="F74" s="52">
        <f t="shared" si="15"/>
        <v>10.156000000000001</v>
      </c>
      <c r="G74" s="74">
        <f t="shared" si="16"/>
        <v>60.936</v>
      </c>
      <c r="H74" s="73">
        <v>65.88</v>
      </c>
      <c r="I74" s="52">
        <f t="shared" si="17"/>
        <v>13.176</v>
      </c>
      <c r="J74" s="75">
        <f t="shared" si="18"/>
        <v>79.055999999999997</v>
      </c>
      <c r="K74" s="10"/>
      <c r="L74" s="10"/>
      <c r="M74" s="76"/>
      <c r="N74" s="10"/>
      <c r="O74" s="10"/>
      <c r="P74" s="10"/>
    </row>
    <row r="75" spans="1:16" s="11" customFormat="1">
      <c r="A75" s="199"/>
      <c r="B75" s="232"/>
      <c r="C75" s="89"/>
      <c r="D75" s="41" t="s">
        <v>17</v>
      </c>
      <c r="E75" s="90">
        <v>2.04</v>
      </c>
      <c r="F75" s="91">
        <f t="shared" si="15"/>
        <v>0.40800000000000003</v>
      </c>
      <c r="G75" s="92">
        <f t="shared" si="16"/>
        <v>2.448</v>
      </c>
      <c r="H75" s="151">
        <f t="shared" si="19"/>
        <v>2.04</v>
      </c>
      <c r="I75" s="91">
        <f t="shared" si="17"/>
        <v>0.40800000000000003</v>
      </c>
      <c r="J75" s="93">
        <f t="shared" si="18"/>
        <v>2.448</v>
      </c>
      <c r="K75" s="10"/>
      <c r="L75" s="10"/>
      <c r="M75" s="10"/>
      <c r="N75" s="10"/>
      <c r="O75" s="10"/>
      <c r="P75" s="10"/>
    </row>
    <row r="76" spans="1:16" s="11" customFormat="1">
      <c r="A76" s="199"/>
      <c r="B76" s="232"/>
      <c r="C76" s="49" t="s">
        <v>81</v>
      </c>
      <c r="D76" s="25" t="s">
        <v>82</v>
      </c>
      <c r="E76" s="77">
        <v>1.29</v>
      </c>
      <c r="F76" s="58">
        <f t="shared" si="15"/>
        <v>0.25800000000000001</v>
      </c>
      <c r="G76" s="149">
        <f t="shared" si="16"/>
        <v>1.548</v>
      </c>
      <c r="H76" s="57">
        <f>E76</f>
        <v>1.29</v>
      </c>
      <c r="I76" s="58">
        <f t="shared" ref="I76" si="20">H76*20%</f>
        <v>0.25800000000000001</v>
      </c>
      <c r="J76" s="79">
        <f t="shared" ref="J76" si="21">I76+H76</f>
        <v>1.548</v>
      </c>
      <c r="K76" s="10"/>
      <c r="L76" s="10"/>
      <c r="M76" s="10"/>
      <c r="N76" s="10"/>
      <c r="O76" s="10"/>
      <c r="P76" s="10"/>
    </row>
    <row r="77" spans="1:16" s="11" customFormat="1">
      <c r="A77" s="199"/>
      <c r="B77" s="232"/>
      <c r="C77" s="49" t="s">
        <v>40</v>
      </c>
      <c r="D77" s="25" t="s">
        <v>39</v>
      </c>
      <c r="E77" s="77">
        <v>56.58</v>
      </c>
      <c r="F77" s="58">
        <f t="shared" si="15"/>
        <v>11.316000000000001</v>
      </c>
      <c r="G77" s="149">
        <f>E77+F77</f>
        <v>67.896000000000001</v>
      </c>
      <c r="H77" s="77">
        <v>73.09</v>
      </c>
      <c r="I77" s="58">
        <f t="shared" si="17"/>
        <v>14.618000000000002</v>
      </c>
      <c r="J77" s="79">
        <f t="shared" si="18"/>
        <v>87.707999999999998</v>
      </c>
      <c r="K77" s="10"/>
      <c r="L77" s="10"/>
      <c r="M77" s="76"/>
      <c r="N77" s="10"/>
      <c r="O77" s="10"/>
      <c r="P77" s="10"/>
    </row>
    <row r="78" spans="1:16" s="11" customFormat="1" ht="13.5" thickBot="1">
      <c r="A78" s="208"/>
      <c r="B78" s="233"/>
      <c r="C78" s="60" t="s">
        <v>40</v>
      </c>
      <c r="D78" s="33" t="s">
        <v>17</v>
      </c>
      <c r="E78" s="80">
        <v>2.34</v>
      </c>
      <c r="F78" s="61">
        <f t="shared" si="15"/>
        <v>0.46799999999999997</v>
      </c>
      <c r="G78" s="81">
        <f>E78+F78</f>
        <v>2.8079999999999998</v>
      </c>
      <c r="H78" s="67">
        <f t="shared" si="19"/>
        <v>2.34</v>
      </c>
      <c r="I78" s="61">
        <f t="shared" si="17"/>
        <v>0.46799999999999997</v>
      </c>
      <c r="J78" s="82">
        <f t="shared" si="18"/>
        <v>2.8079999999999998</v>
      </c>
      <c r="K78" s="10"/>
      <c r="L78" s="10"/>
      <c r="M78" s="10"/>
      <c r="N78" s="10"/>
      <c r="O78" s="10"/>
      <c r="P78" s="10"/>
    </row>
    <row r="79" spans="1:16" s="11" customFormat="1">
      <c r="A79" s="234">
        <f>A74+1</f>
        <v>5</v>
      </c>
      <c r="B79" s="235" t="s">
        <v>100</v>
      </c>
      <c r="C79" s="237" t="s">
        <v>44</v>
      </c>
      <c r="D79" s="84" t="s">
        <v>39</v>
      </c>
      <c r="E79" s="85">
        <v>104.22</v>
      </c>
      <c r="F79" s="86">
        <f t="shared" si="15"/>
        <v>20.844000000000001</v>
      </c>
      <c r="G79" s="87">
        <f t="shared" si="16"/>
        <v>125.06399999999999</v>
      </c>
      <c r="H79" s="85">
        <v>121.46</v>
      </c>
      <c r="I79" s="86">
        <f t="shared" si="17"/>
        <v>24.292000000000002</v>
      </c>
      <c r="J79" s="88">
        <f t="shared" si="18"/>
        <v>145.75200000000001</v>
      </c>
      <c r="K79" s="10"/>
      <c r="L79" s="10"/>
      <c r="M79" s="76"/>
      <c r="N79" s="10"/>
      <c r="O79" s="10"/>
      <c r="P79" s="10"/>
    </row>
    <row r="80" spans="1:16" s="11" customFormat="1">
      <c r="A80" s="234"/>
      <c r="B80" s="235"/>
      <c r="C80" s="237"/>
      <c r="D80" s="25" t="s">
        <v>82</v>
      </c>
      <c r="E80" s="77">
        <v>2.57</v>
      </c>
      <c r="F80" s="58">
        <f t="shared" ref="F80" si="22">E80*20%</f>
        <v>0.51400000000000001</v>
      </c>
      <c r="G80" s="149">
        <f t="shared" ref="G80" si="23">E80+F80</f>
        <v>3.0839999999999996</v>
      </c>
      <c r="H80" s="57">
        <f>E80</f>
        <v>2.57</v>
      </c>
      <c r="I80" s="58">
        <f t="shared" si="17"/>
        <v>0.51400000000000001</v>
      </c>
      <c r="J80" s="79">
        <f t="shared" si="18"/>
        <v>3.0839999999999996</v>
      </c>
      <c r="K80" s="10"/>
      <c r="L80" s="10"/>
      <c r="M80" s="76"/>
      <c r="N80" s="10"/>
      <c r="O80" s="10"/>
      <c r="P80" s="10"/>
    </row>
    <row r="81" spans="1:16" s="11" customFormat="1" ht="13.5" thickBot="1">
      <c r="A81" s="183"/>
      <c r="B81" s="236"/>
      <c r="C81" s="237"/>
      <c r="D81" s="41" t="s">
        <v>17</v>
      </c>
      <c r="E81" s="90">
        <v>2.1800000000000002</v>
      </c>
      <c r="F81" s="91">
        <f t="shared" si="15"/>
        <v>0.43600000000000005</v>
      </c>
      <c r="G81" s="92">
        <f t="shared" si="16"/>
        <v>2.6160000000000001</v>
      </c>
      <c r="H81" s="57">
        <f t="shared" si="19"/>
        <v>2.1800000000000002</v>
      </c>
      <c r="I81" s="91">
        <f t="shared" si="17"/>
        <v>0.43600000000000005</v>
      </c>
      <c r="J81" s="93">
        <f t="shared" si="18"/>
        <v>2.6160000000000001</v>
      </c>
      <c r="K81" s="10"/>
      <c r="L81" s="10"/>
      <c r="M81" s="10"/>
      <c r="N81" s="10"/>
      <c r="O81" s="10"/>
      <c r="P81" s="10"/>
    </row>
    <row r="82" spans="1:16" s="11" customFormat="1">
      <c r="A82" s="183"/>
      <c r="B82" s="236"/>
      <c r="C82" s="238" t="s">
        <v>45</v>
      </c>
      <c r="D82" s="16" t="s">
        <v>39</v>
      </c>
      <c r="E82" s="73">
        <v>108.21</v>
      </c>
      <c r="F82" s="52">
        <f t="shared" si="15"/>
        <v>21.641999999999999</v>
      </c>
      <c r="G82" s="74">
        <f t="shared" si="16"/>
        <v>129.852</v>
      </c>
      <c r="H82" s="73">
        <v>126.05</v>
      </c>
      <c r="I82" s="52">
        <f t="shared" si="17"/>
        <v>25.21</v>
      </c>
      <c r="J82" s="75">
        <f t="shared" si="18"/>
        <v>151.26</v>
      </c>
      <c r="K82" s="10"/>
      <c r="L82" s="10"/>
      <c r="M82" s="76"/>
      <c r="N82" s="10"/>
      <c r="O82" s="10"/>
      <c r="P82" s="10"/>
    </row>
    <row r="83" spans="1:16" s="11" customFormat="1" ht="13.5" thickBot="1">
      <c r="A83" s="184"/>
      <c r="B83" s="187"/>
      <c r="C83" s="239"/>
      <c r="D83" s="33" t="s">
        <v>17</v>
      </c>
      <c r="E83" s="80">
        <v>2.04</v>
      </c>
      <c r="F83" s="61">
        <f t="shared" si="15"/>
        <v>0.40800000000000003</v>
      </c>
      <c r="G83" s="81">
        <f t="shared" si="16"/>
        <v>2.448</v>
      </c>
      <c r="H83" s="57">
        <f t="shared" si="19"/>
        <v>2.04</v>
      </c>
      <c r="I83" s="61">
        <f t="shared" si="17"/>
        <v>0.40800000000000003</v>
      </c>
      <c r="J83" s="82">
        <f t="shared" si="18"/>
        <v>2.448</v>
      </c>
      <c r="K83" s="10"/>
      <c r="L83" s="10"/>
      <c r="M83" s="10"/>
      <c r="N83" s="10"/>
      <c r="O83" s="10"/>
      <c r="P83" s="10"/>
    </row>
    <row r="84" spans="1:16" s="11" customFormat="1">
      <c r="A84" s="182">
        <f>A79+1</f>
        <v>6</v>
      </c>
      <c r="B84" s="185" t="s">
        <v>46</v>
      </c>
      <c r="C84" s="94" t="s">
        <v>47</v>
      </c>
      <c r="D84" s="16" t="s">
        <v>39</v>
      </c>
      <c r="E84" s="73">
        <v>49.69</v>
      </c>
      <c r="F84" s="52">
        <f t="shared" si="15"/>
        <v>9.9380000000000006</v>
      </c>
      <c r="G84" s="74">
        <f t="shared" si="16"/>
        <v>59.628</v>
      </c>
      <c r="H84" s="73">
        <v>60.92</v>
      </c>
      <c r="I84" s="52">
        <f t="shared" si="17"/>
        <v>12.184000000000001</v>
      </c>
      <c r="J84" s="75">
        <f t="shared" si="18"/>
        <v>73.103999999999999</v>
      </c>
      <c r="K84" s="10"/>
      <c r="L84" s="10"/>
      <c r="M84" s="10"/>
      <c r="N84" s="10"/>
      <c r="O84" s="10"/>
      <c r="P84" s="10"/>
    </row>
    <row r="85" spans="1:16" s="11" customFormat="1">
      <c r="A85" s="183"/>
      <c r="B85" s="186"/>
      <c r="C85" s="95" t="s">
        <v>48</v>
      </c>
      <c r="D85" s="25" t="s">
        <v>39</v>
      </c>
      <c r="E85" s="77">
        <v>54.83</v>
      </c>
      <c r="F85" s="58">
        <f t="shared" si="15"/>
        <v>10.966000000000001</v>
      </c>
      <c r="G85" s="78">
        <f t="shared" si="16"/>
        <v>65.795999999999992</v>
      </c>
      <c r="H85" s="77">
        <v>66.069999999999993</v>
      </c>
      <c r="I85" s="58">
        <f t="shared" si="17"/>
        <v>13.213999999999999</v>
      </c>
      <c r="J85" s="79">
        <f t="shared" si="18"/>
        <v>79.283999999999992</v>
      </c>
      <c r="K85" s="10"/>
      <c r="L85" s="10"/>
      <c r="M85" s="10"/>
      <c r="N85" s="10"/>
      <c r="O85" s="10"/>
      <c r="P85" s="10"/>
    </row>
    <row r="86" spans="1:16" s="11" customFormat="1" ht="13.5" thickBot="1">
      <c r="A86" s="184"/>
      <c r="B86" s="201"/>
      <c r="C86" s="96"/>
      <c r="D86" s="33" t="s">
        <v>17</v>
      </c>
      <c r="E86" s="80">
        <v>1.08</v>
      </c>
      <c r="F86" s="61">
        <f t="shared" si="15"/>
        <v>0.21600000000000003</v>
      </c>
      <c r="G86" s="81">
        <f t="shared" si="16"/>
        <v>1.296</v>
      </c>
      <c r="H86" s="67">
        <f t="shared" ref="H86" si="24">E86</f>
        <v>1.08</v>
      </c>
      <c r="I86" s="61">
        <f t="shared" si="17"/>
        <v>0.21600000000000003</v>
      </c>
      <c r="J86" s="82">
        <f t="shared" si="18"/>
        <v>1.296</v>
      </c>
      <c r="K86" s="10"/>
      <c r="L86" s="10"/>
      <c r="M86" s="10"/>
      <c r="N86" s="10"/>
      <c r="O86" s="10"/>
      <c r="P86" s="10"/>
    </row>
    <row r="88" spans="1:16" ht="14.25">
      <c r="A88"/>
      <c r="B88" s="70"/>
      <c r="C88" s="97"/>
      <c r="D88" s="97"/>
      <c r="E88" s="98"/>
      <c r="F88" s="99"/>
      <c r="G88" s="70"/>
      <c r="J88" s="100" t="s">
        <v>128</v>
      </c>
      <c r="K88" s="101"/>
    </row>
    <row r="89" spans="1:16" ht="27" customHeight="1">
      <c r="A89" s="240" t="s">
        <v>49</v>
      </c>
      <c r="B89" s="240"/>
      <c r="C89" s="240"/>
      <c r="D89" s="240"/>
      <c r="E89" s="240"/>
      <c r="F89" s="240"/>
      <c r="G89" s="240"/>
      <c r="H89" s="240"/>
      <c r="I89" s="240"/>
      <c r="J89" s="240"/>
      <c r="K89" s="8"/>
    </row>
    <row r="90" spans="1:16" ht="15.75" thickBot="1">
      <c r="A90" s="8"/>
      <c r="B90" s="241" t="s">
        <v>50</v>
      </c>
      <c r="C90" s="241"/>
      <c r="D90" s="241"/>
      <c r="E90" s="241"/>
      <c r="F90" s="241"/>
      <c r="G90" s="241"/>
      <c r="H90" s="8"/>
      <c r="I90" s="8"/>
      <c r="J90" s="8"/>
      <c r="K90" s="8" t="s">
        <v>3</v>
      </c>
    </row>
    <row r="91" spans="1:16" ht="15">
      <c r="A91" s="242" t="s">
        <v>4</v>
      </c>
      <c r="B91" s="245" t="s">
        <v>51</v>
      </c>
      <c r="C91" s="245"/>
      <c r="D91" s="247" t="s">
        <v>7</v>
      </c>
      <c r="E91" s="248"/>
      <c r="F91" s="248"/>
      <c r="G91" s="249"/>
      <c r="H91" s="248" t="s">
        <v>8</v>
      </c>
      <c r="I91" s="248"/>
      <c r="J91" s="248"/>
      <c r="K91" s="250"/>
    </row>
    <row r="92" spans="1:16">
      <c r="A92" s="243"/>
      <c r="B92" s="241"/>
      <c r="C92" s="241"/>
      <c r="D92" s="251" t="s">
        <v>52</v>
      </c>
      <c r="E92" s="253" t="s">
        <v>53</v>
      </c>
      <c r="F92" s="254"/>
      <c r="G92" s="255" t="s">
        <v>54</v>
      </c>
      <c r="H92" s="251" t="s">
        <v>52</v>
      </c>
      <c r="I92" s="253" t="s">
        <v>53</v>
      </c>
      <c r="J92" s="254"/>
      <c r="K92" s="257" t="s">
        <v>54</v>
      </c>
    </row>
    <row r="93" spans="1:16" ht="21.75" thickBot="1">
      <c r="A93" s="244"/>
      <c r="B93" s="246"/>
      <c r="C93" s="246"/>
      <c r="D93" s="252"/>
      <c r="E93" s="102" t="s">
        <v>55</v>
      </c>
      <c r="F93" s="103" t="s">
        <v>56</v>
      </c>
      <c r="G93" s="256"/>
      <c r="H93" s="252"/>
      <c r="I93" s="102" t="s">
        <v>55</v>
      </c>
      <c r="J93" s="103" t="s">
        <v>56</v>
      </c>
      <c r="K93" s="258"/>
    </row>
    <row r="94" spans="1:16" ht="14.25">
      <c r="A94" s="202">
        <v>1</v>
      </c>
      <c r="B94" s="203" t="s">
        <v>101</v>
      </c>
      <c r="C94" s="15" t="s">
        <v>106</v>
      </c>
      <c r="D94" s="118">
        <f t="shared" ref="D94:D129" si="25">E94+F94</f>
        <v>107.71</v>
      </c>
      <c r="E94" s="119">
        <v>87.74</v>
      </c>
      <c r="F94" s="119">
        <v>19.97</v>
      </c>
      <c r="G94" s="120">
        <f t="shared" ref="G94:G129" si="26">(E94+F94)*1.2</f>
        <v>129.25199999999998</v>
      </c>
      <c r="H94" s="118">
        <f t="shared" ref="H94:H129" si="27">I94+J94</f>
        <v>87.88</v>
      </c>
      <c r="I94" s="21">
        <v>67.91</v>
      </c>
      <c r="J94" s="21">
        <f t="shared" ref="J94:J129" si="28">F94</f>
        <v>19.97</v>
      </c>
      <c r="K94" s="121">
        <f t="shared" ref="K94:K129" si="29">(I94+J94)*1.2</f>
        <v>105.45599999999999</v>
      </c>
    </row>
    <row r="95" spans="1:16" ht="26.25" thickBot="1">
      <c r="A95" s="199"/>
      <c r="B95" s="204"/>
      <c r="C95" s="108" t="s">
        <v>107</v>
      </c>
      <c r="D95" s="112">
        <f t="shared" si="25"/>
        <v>100.51</v>
      </c>
      <c r="E95" s="113">
        <v>80.540000000000006</v>
      </c>
      <c r="F95" s="113">
        <f>F94</f>
        <v>19.97</v>
      </c>
      <c r="G95" s="114">
        <f t="shared" si="26"/>
        <v>120.61199999999999</v>
      </c>
      <c r="H95" s="115">
        <f t="shared" si="27"/>
        <v>81.97999999999999</v>
      </c>
      <c r="I95" s="46">
        <v>62.01</v>
      </c>
      <c r="J95" s="46">
        <f t="shared" si="28"/>
        <v>19.97</v>
      </c>
      <c r="K95" s="134">
        <f t="shared" si="29"/>
        <v>98.375999999999991</v>
      </c>
    </row>
    <row r="96" spans="1:16" ht="14.25">
      <c r="A96" s="202">
        <f>A94+1</f>
        <v>2</v>
      </c>
      <c r="B96" s="203" t="s">
        <v>103</v>
      </c>
      <c r="C96" s="15" t="s">
        <v>106</v>
      </c>
      <c r="D96" s="118">
        <f t="shared" si="25"/>
        <v>123.97</v>
      </c>
      <c r="E96" s="119">
        <v>97.32</v>
      </c>
      <c r="F96" s="119">
        <v>26.65</v>
      </c>
      <c r="G96" s="120">
        <f t="shared" si="26"/>
        <v>148.76399999999998</v>
      </c>
      <c r="H96" s="118">
        <f t="shared" si="27"/>
        <v>140.91</v>
      </c>
      <c r="I96" s="21">
        <v>114.26</v>
      </c>
      <c r="J96" s="21">
        <f t="shared" si="28"/>
        <v>26.65</v>
      </c>
      <c r="K96" s="121">
        <f t="shared" si="29"/>
        <v>169.09199999999998</v>
      </c>
    </row>
    <row r="97" spans="1:11" ht="14.25">
      <c r="A97" s="199"/>
      <c r="B97" s="204"/>
      <c r="C97" s="49" t="s">
        <v>108</v>
      </c>
      <c r="D97" s="106">
        <f t="shared" si="25"/>
        <v>122.68</v>
      </c>
      <c r="E97" s="111">
        <v>96.03</v>
      </c>
      <c r="F97" s="111">
        <f>F96</f>
        <v>26.65</v>
      </c>
      <c r="G97" s="104">
        <f t="shared" si="26"/>
        <v>147.21600000000001</v>
      </c>
      <c r="H97" s="107">
        <f t="shared" si="27"/>
        <v>139.62</v>
      </c>
      <c r="I97" s="30">
        <v>112.97</v>
      </c>
      <c r="J97" s="30">
        <f t="shared" si="28"/>
        <v>26.65</v>
      </c>
      <c r="K97" s="122">
        <f t="shared" si="29"/>
        <v>167.54400000000001</v>
      </c>
    </row>
    <row r="98" spans="1:11" ht="26.25" thickBot="1">
      <c r="A98" s="208"/>
      <c r="B98" s="209"/>
      <c r="C98" s="123" t="s">
        <v>107</v>
      </c>
      <c r="D98" s="124">
        <f t="shared" si="25"/>
        <v>120.63</v>
      </c>
      <c r="E98" s="125">
        <v>93.98</v>
      </c>
      <c r="F98" s="125">
        <f>F96</f>
        <v>26.65</v>
      </c>
      <c r="G98" s="126">
        <f t="shared" si="26"/>
        <v>144.756</v>
      </c>
      <c r="H98" s="127">
        <f t="shared" si="27"/>
        <v>137.57</v>
      </c>
      <c r="I98" s="38">
        <v>110.92</v>
      </c>
      <c r="J98" s="38">
        <f t="shared" si="28"/>
        <v>26.65</v>
      </c>
      <c r="K98" s="128">
        <f t="shared" si="29"/>
        <v>165.08399999999997</v>
      </c>
    </row>
    <row r="99" spans="1:11" ht="14.25">
      <c r="A99" s="199">
        <f>A96+1</f>
        <v>3</v>
      </c>
      <c r="B99" s="204" t="s">
        <v>102</v>
      </c>
      <c r="C99" s="83" t="s">
        <v>109</v>
      </c>
      <c r="D99" s="106">
        <f t="shared" si="25"/>
        <v>95.73</v>
      </c>
      <c r="E99" s="111">
        <v>85.79</v>
      </c>
      <c r="F99" s="111">
        <v>9.94</v>
      </c>
      <c r="G99" s="104">
        <f>(E99+F99)*1.2</f>
        <v>114.876</v>
      </c>
      <c r="H99" s="106">
        <f t="shared" si="27"/>
        <v>110.12</v>
      </c>
      <c r="I99" s="117">
        <v>100.18</v>
      </c>
      <c r="J99" s="117">
        <f t="shared" si="28"/>
        <v>9.94</v>
      </c>
      <c r="K99" s="135">
        <f t="shared" si="29"/>
        <v>132.14400000000001</v>
      </c>
    </row>
    <row r="100" spans="1:11" ht="26.25" thickBot="1">
      <c r="A100" s="199"/>
      <c r="B100" s="204"/>
      <c r="C100" s="108" t="s">
        <v>107</v>
      </c>
      <c r="D100" s="112">
        <f t="shared" si="25"/>
        <v>94.44</v>
      </c>
      <c r="E100" s="113">
        <v>84.5</v>
      </c>
      <c r="F100" s="113">
        <f>F99</f>
        <v>9.94</v>
      </c>
      <c r="G100" s="114">
        <f>(E100+F100)*1.2</f>
        <v>113.32799999999999</v>
      </c>
      <c r="H100" s="115">
        <f t="shared" si="27"/>
        <v>108.83</v>
      </c>
      <c r="I100" s="46">
        <v>98.89</v>
      </c>
      <c r="J100" s="46">
        <f t="shared" si="28"/>
        <v>9.94</v>
      </c>
      <c r="K100" s="134">
        <f t="shared" si="29"/>
        <v>130.596</v>
      </c>
    </row>
    <row r="101" spans="1:11" ht="14.25">
      <c r="A101" s="202">
        <f>A99+1</f>
        <v>4</v>
      </c>
      <c r="B101" s="203" t="s">
        <v>104</v>
      </c>
      <c r="C101" s="15" t="s">
        <v>109</v>
      </c>
      <c r="D101" s="118">
        <f t="shared" si="25"/>
        <v>69.37</v>
      </c>
      <c r="E101" s="119">
        <v>69</v>
      </c>
      <c r="F101" s="119">
        <v>0.37</v>
      </c>
      <c r="G101" s="120">
        <f t="shared" si="26"/>
        <v>83.244</v>
      </c>
      <c r="H101" s="118">
        <f t="shared" si="27"/>
        <v>82.48</v>
      </c>
      <c r="I101" s="21">
        <v>82.11</v>
      </c>
      <c r="J101" s="21">
        <f t="shared" si="28"/>
        <v>0.37</v>
      </c>
      <c r="K101" s="121">
        <f t="shared" si="29"/>
        <v>98.975999999999999</v>
      </c>
    </row>
    <row r="102" spans="1:11" ht="25.5">
      <c r="A102" s="199"/>
      <c r="B102" s="204"/>
      <c r="C102" s="24" t="s">
        <v>110</v>
      </c>
      <c r="D102" s="106">
        <f t="shared" si="25"/>
        <v>80.75</v>
      </c>
      <c r="E102" s="111">
        <v>80.239999999999995</v>
      </c>
      <c r="F102" s="111">
        <f>0.37+0.14</f>
        <v>0.51</v>
      </c>
      <c r="G102" s="104">
        <f t="shared" si="26"/>
        <v>96.899999999999991</v>
      </c>
      <c r="H102" s="107">
        <f t="shared" si="27"/>
        <v>95.89</v>
      </c>
      <c r="I102" s="30">
        <v>95.38</v>
      </c>
      <c r="J102" s="30">
        <f t="shared" si="28"/>
        <v>0.51</v>
      </c>
      <c r="K102" s="122">
        <f t="shared" si="29"/>
        <v>115.068</v>
      </c>
    </row>
    <row r="103" spans="1:11" ht="26.25" thickBot="1">
      <c r="A103" s="208"/>
      <c r="B103" s="209" t="s">
        <v>57</v>
      </c>
      <c r="C103" s="123" t="s">
        <v>107</v>
      </c>
      <c r="D103" s="124">
        <f t="shared" si="25"/>
        <v>67.06</v>
      </c>
      <c r="E103" s="125">
        <v>66.69</v>
      </c>
      <c r="F103" s="125">
        <f>F101</f>
        <v>0.37</v>
      </c>
      <c r="G103" s="126">
        <f t="shared" si="26"/>
        <v>80.471999999999994</v>
      </c>
      <c r="H103" s="127">
        <f t="shared" si="27"/>
        <v>80.160000000000011</v>
      </c>
      <c r="I103" s="38">
        <v>79.790000000000006</v>
      </c>
      <c r="J103" s="38">
        <f t="shared" si="28"/>
        <v>0.37</v>
      </c>
      <c r="K103" s="128">
        <f t="shared" si="29"/>
        <v>96.192000000000007</v>
      </c>
    </row>
    <row r="104" spans="1:11" ht="14.25">
      <c r="A104" s="199">
        <f>A101+1</f>
        <v>5</v>
      </c>
      <c r="B104" s="204" t="s">
        <v>58</v>
      </c>
      <c r="C104" s="129" t="s">
        <v>111</v>
      </c>
      <c r="D104" s="106">
        <f t="shared" si="25"/>
        <v>72.53</v>
      </c>
      <c r="E104" s="111">
        <v>70.150000000000006</v>
      </c>
      <c r="F104" s="111">
        <v>2.38</v>
      </c>
      <c r="G104" s="104">
        <f>(E104+F104)*1.2</f>
        <v>87.036000000000001</v>
      </c>
      <c r="H104" s="106">
        <f t="shared" si="27"/>
        <v>85.649999999999991</v>
      </c>
      <c r="I104" s="117">
        <v>83.27</v>
      </c>
      <c r="J104" s="117">
        <f t="shared" si="28"/>
        <v>2.38</v>
      </c>
      <c r="K104" s="135">
        <f t="shared" si="29"/>
        <v>102.77999999999999</v>
      </c>
    </row>
    <row r="105" spans="1:11" ht="14.25">
      <c r="A105" s="199"/>
      <c r="B105" s="204"/>
      <c r="C105" s="24" t="s">
        <v>112</v>
      </c>
      <c r="D105" s="106">
        <f t="shared" si="25"/>
        <v>68.67</v>
      </c>
      <c r="E105" s="111">
        <v>66.290000000000006</v>
      </c>
      <c r="F105" s="111">
        <f>F104</f>
        <v>2.38</v>
      </c>
      <c r="G105" s="104">
        <f>(E105+F105)*1.2</f>
        <v>82.403999999999996</v>
      </c>
      <c r="H105" s="107">
        <f t="shared" si="27"/>
        <v>81.78</v>
      </c>
      <c r="I105" s="30">
        <v>79.400000000000006</v>
      </c>
      <c r="J105" s="30">
        <f t="shared" si="28"/>
        <v>2.38</v>
      </c>
      <c r="K105" s="122">
        <f t="shared" si="29"/>
        <v>98.135999999999996</v>
      </c>
    </row>
    <row r="106" spans="1:11" ht="25.5">
      <c r="A106" s="199"/>
      <c r="B106" s="204"/>
      <c r="C106" s="56" t="s">
        <v>107</v>
      </c>
      <c r="D106" s="106">
        <f t="shared" si="25"/>
        <v>68.929999999999993</v>
      </c>
      <c r="E106" s="111">
        <v>66.55</v>
      </c>
      <c r="F106" s="111">
        <f>F104</f>
        <v>2.38</v>
      </c>
      <c r="G106" s="104">
        <f>(E106+F106)*1.2</f>
        <v>82.715999999999994</v>
      </c>
      <c r="H106" s="107">
        <f t="shared" si="27"/>
        <v>82.039999999999992</v>
      </c>
      <c r="I106" s="30">
        <v>79.66</v>
      </c>
      <c r="J106" s="30">
        <f t="shared" si="28"/>
        <v>2.38</v>
      </c>
      <c r="K106" s="122">
        <f t="shared" si="29"/>
        <v>98.447999999999993</v>
      </c>
    </row>
    <row r="107" spans="1:11" ht="15" thickBot="1">
      <c r="A107" s="199"/>
      <c r="B107" s="204"/>
      <c r="C107" s="130" t="s">
        <v>59</v>
      </c>
      <c r="D107" s="112">
        <f t="shared" si="25"/>
        <v>74.08</v>
      </c>
      <c r="E107" s="113">
        <v>71.7</v>
      </c>
      <c r="F107" s="113">
        <f>F104</f>
        <v>2.38</v>
      </c>
      <c r="G107" s="114">
        <f>(E107+F107)*1.2</f>
        <v>88.896000000000001</v>
      </c>
      <c r="H107" s="115">
        <f t="shared" si="27"/>
        <v>87.19</v>
      </c>
      <c r="I107" s="46">
        <v>84.81</v>
      </c>
      <c r="J107" s="46">
        <f t="shared" si="28"/>
        <v>2.38</v>
      </c>
      <c r="K107" s="134">
        <f t="shared" si="29"/>
        <v>104.628</v>
      </c>
    </row>
    <row r="108" spans="1:11" ht="14.25">
      <c r="A108" s="202">
        <f>A104+1</f>
        <v>6</v>
      </c>
      <c r="B108" s="203" t="s">
        <v>105</v>
      </c>
      <c r="C108" s="15" t="s">
        <v>109</v>
      </c>
      <c r="D108" s="118">
        <f t="shared" si="25"/>
        <v>77.460000000000008</v>
      </c>
      <c r="E108" s="119">
        <v>71.400000000000006</v>
      </c>
      <c r="F108" s="119">
        <v>6.06</v>
      </c>
      <c r="G108" s="120">
        <f t="shared" si="26"/>
        <v>92.952000000000012</v>
      </c>
      <c r="H108" s="118">
        <f t="shared" si="27"/>
        <v>91.28</v>
      </c>
      <c r="I108" s="21">
        <v>85.22</v>
      </c>
      <c r="J108" s="21">
        <f t="shared" si="28"/>
        <v>6.06</v>
      </c>
      <c r="K108" s="121">
        <f t="shared" si="29"/>
        <v>109.536</v>
      </c>
    </row>
    <row r="109" spans="1:11" ht="25.5">
      <c r="A109" s="199"/>
      <c r="B109" s="204" t="s">
        <v>60</v>
      </c>
      <c r="C109" s="56" t="s">
        <v>107</v>
      </c>
      <c r="D109" s="106">
        <f t="shared" si="25"/>
        <v>75.14</v>
      </c>
      <c r="E109" s="111">
        <v>69.08</v>
      </c>
      <c r="F109" s="111">
        <f>F108</f>
        <v>6.06</v>
      </c>
      <c r="G109" s="105">
        <f t="shared" si="26"/>
        <v>90.167999999999992</v>
      </c>
      <c r="H109" s="107">
        <f t="shared" si="27"/>
        <v>88.960000000000008</v>
      </c>
      <c r="I109" s="30">
        <v>82.9</v>
      </c>
      <c r="J109" s="30">
        <f t="shared" si="28"/>
        <v>6.06</v>
      </c>
      <c r="K109" s="122">
        <f t="shared" si="29"/>
        <v>106.75200000000001</v>
      </c>
    </row>
    <row r="110" spans="1:11" ht="15" thickBot="1">
      <c r="A110" s="208"/>
      <c r="B110" s="209" t="s">
        <v>61</v>
      </c>
      <c r="C110" s="60" t="s">
        <v>115</v>
      </c>
      <c r="D110" s="124">
        <f t="shared" si="25"/>
        <v>74.12</v>
      </c>
      <c r="E110" s="125">
        <v>68.06</v>
      </c>
      <c r="F110" s="125">
        <f>F108</f>
        <v>6.06</v>
      </c>
      <c r="G110" s="131">
        <f t="shared" si="26"/>
        <v>88.944000000000003</v>
      </c>
      <c r="H110" s="127">
        <f t="shared" si="27"/>
        <v>87.93</v>
      </c>
      <c r="I110" s="38">
        <v>81.87</v>
      </c>
      <c r="J110" s="38">
        <f t="shared" si="28"/>
        <v>6.06</v>
      </c>
      <c r="K110" s="128">
        <f t="shared" si="29"/>
        <v>105.51600000000001</v>
      </c>
    </row>
    <row r="111" spans="1:11" ht="14.25">
      <c r="A111" s="202">
        <f>A108+1</f>
        <v>7</v>
      </c>
      <c r="B111" s="259" t="s">
        <v>62</v>
      </c>
      <c r="C111" s="15" t="s">
        <v>109</v>
      </c>
      <c r="D111" s="118">
        <f t="shared" si="25"/>
        <v>102.22</v>
      </c>
      <c r="E111" s="119">
        <v>93.17</v>
      </c>
      <c r="F111" s="119">
        <v>9.0500000000000007</v>
      </c>
      <c r="G111" s="120">
        <f t="shared" si="26"/>
        <v>122.66399999999999</v>
      </c>
      <c r="H111" s="118">
        <f t="shared" si="27"/>
        <v>120.03</v>
      </c>
      <c r="I111" s="21">
        <v>110.98</v>
      </c>
      <c r="J111" s="21">
        <f t="shared" si="28"/>
        <v>9.0500000000000007</v>
      </c>
      <c r="K111" s="121">
        <f t="shared" si="29"/>
        <v>144.036</v>
      </c>
    </row>
    <row r="112" spans="1:11" ht="14.25">
      <c r="A112" s="199"/>
      <c r="B112" s="260"/>
      <c r="C112" s="49" t="s">
        <v>113</v>
      </c>
      <c r="D112" s="106">
        <f t="shared" si="25"/>
        <v>98.1</v>
      </c>
      <c r="E112" s="111">
        <v>89.05</v>
      </c>
      <c r="F112" s="111">
        <f>F111</f>
        <v>9.0500000000000007</v>
      </c>
      <c r="G112" s="105">
        <f t="shared" si="26"/>
        <v>117.71999999999998</v>
      </c>
      <c r="H112" s="107">
        <f t="shared" si="27"/>
        <v>115.91</v>
      </c>
      <c r="I112" s="30">
        <v>106.86</v>
      </c>
      <c r="J112" s="30">
        <f t="shared" si="28"/>
        <v>9.0500000000000007</v>
      </c>
      <c r="K112" s="122">
        <f t="shared" si="29"/>
        <v>139.09199999999998</v>
      </c>
    </row>
    <row r="113" spans="1:11" ht="15" thickBot="1">
      <c r="A113" s="208"/>
      <c r="B113" s="261"/>
      <c r="C113" s="123" t="s">
        <v>63</v>
      </c>
      <c r="D113" s="124">
        <f t="shared" si="25"/>
        <v>71.44</v>
      </c>
      <c r="E113" s="125">
        <v>62.39</v>
      </c>
      <c r="F113" s="125">
        <f>F112</f>
        <v>9.0500000000000007</v>
      </c>
      <c r="G113" s="131">
        <f t="shared" si="26"/>
        <v>85.727999999999994</v>
      </c>
      <c r="H113" s="127">
        <f t="shared" si="27"/>
        <v>89.23</v>
      </c>
      <c r="I113" s="38">
        <v>80.180000000000007</v>
      </c>
      <c r="J113" s="38">
        <f t="shared" si="28"/>
        <v>9.0500000000000007</v>
      </c>
      <c r="K113" s="128">
        <f t="shared" si="29"/>
        <v>107.07600000000001</v>
      </c>
    </row>
    <row r="114" spans="1:11" ht="14.25">
      <c r="A114" s="243">
        <f>A111+1</f>
        <v>8</v>
      </c>
      <c r="B114" s="204" t="s">
        <v>64</v>
      </c>
      <c r="C114" s="129" t="s">
        <v>65</v>
      </c>
      <c r="D114" s="106">
        <f t="shared" si="25"/>
        <v>108.67999999999999</v>
      </c>
      <c r="E114" s="111">
        <v>99.46</v>
      </c>
      <c r="F114" s="111">
        <v>9.2200000000000006</v>
      </c>
      <c r="G114" s="104">
        <f>(E114+F114)*1.2</f>
        <v>130.416</v>
      </c>
      <c r="H114" s="106">
        <f t="shared" si="27"/>
        <v>128.4</v>
      </c>
      <c r="I114" s="117">
        <v>119.18</v>
      </c>
      <c r="J114" s="117">
        <f t="shared" si="28"/>
        <v>9.2200000000000006</v>
      </c>
      <c r="K114" s="135">
        <f t="shared" si="29"/>
        <v>154.08000000000001</v>
      </c>
    </row>
    <row r="115" spans="1:11" ht="14.25">
      <c r="A115" s="243"/>
      <c r="B115" s="204"/>
      <c r="C115" s="24" t="s">
        <v>66</v>
      </c>
      <c r="D115" s="106">
        <f t="shared" si="25"/>
        <v>101.73</v>
      </c>
      <c r="E115" s="111">
        <v>92.51</v>
      </c>
      <c r="F115" s="111">
        <f>F114</f>
        <v>9.2200000000000006</v>
      </c>
      <c r="G115" s="105">
        <f t="shared" si="26"/>
        <v>122.07599999999999</v>
      </c>
      <c r="H115" s="107">
        <f t="shared" si="27"/>
        <v>121.45</v>
      </c>
      <c r="I115" s="30">
        <v>112.23</v>
      </c>
      <c r="J115" s="30">
        <f t="shared" si="28"/>
        <v>9.2200000000000006</v>
      </c>
      <c r="K115" s="122">
        <f t="shared" si="29"/>
        <v>145.74</v>
      </c>
    </row>
    <row r="116" spans="1:11" ht="14.25">
      <c r="A116" s="243"/>
      <c r="B116" s="204"/>
      <c r="C116" s="24" t="s">
        <v>16</v>
      </c>
      <c r="D116" s="106">
        <f t="shared" si="25"/>
        <v>108.92999999999999</v>
      </c>
      <c r="E116" s="111">
        <v>99.71</v>
      </c>
      <c r="F116" s="111">
        <f>F114</f>
        <v>9.2200000000000006</v>
      </c>
      <c r="G116" s="105">
        <f t="shared" si="26"/>
        <v>130.71599999999998</v>
      </c>
      <c r="H116" s="107">
        <f t="shared" si="27"/>
        <v>128.65</v>
      </c>
      <c r="I116" s="30">
        <v>119.43</v>
      </c>
      <c r="J116" s="30">
        <f t="shared" si="28"/>
        <v>9.2200000000000006</v>
      </c>
      <c r="K116" s="122">
        <f t="shared" si="29"/>
        <v>154.38</v>
      </c>
    </row>
    <row r="117" spans="1:11" ht="15" thickBot="1">
      <c r="A117" s="243"/>
      <c r="B117" s="204"/>
      <c r="C117" s="108" t="s">
        <v>63</v>
      </c>
      <c r="D117" s="112">
        <f t="shared" si="25"/>
        <v>78.33</v>
      </c>
      <c r="E117" s="113">
        <v>69.11</v>
      </c>
      <c r="F117" s="113">
        <f>F114</f>
        <v>9.2200000000000006</v>
      </c>
      <c r="G117" s="116">
        <f>(E117+F117)*1.2</f>
        <v>93.995999999999995</v>
      </c>
      <c r="H117" s="115">
        <f t="shared" si="27"/>
        <v>98.039999999999992</v>
      </c>
      <c r="I117" s="46">
        <v>88.82</v>
      </c>
      <c r="J117" s="46">
        <f t="shared" si="28"/>
        <v>9.2200000000000006</v>
      </c>
      <c r="K117" s="134">
        <f t="shared" si="29"/>
        <v>117.64799999999998</v>
      </c>
    </row>
    <row r="118" spans="1:11" ht="25.5">
      <c r="A118" s="242">
        <f>A114+1</f>
        <v>9</v>
      </c>
      <c r="B118" s="203" t="s">
        <v>67</v>
      </c>
      <c r="C118" s="132" t="s">
        <v>68</v>
      </c>
      <c r="D118" s="118">
        <f t="shared" si="25"/>
        <v>143.63</v>
      </c>
      <c r="E118" s="119">
        <v>112.93</v>
      </c>
      <c r="F118" s="119">
        <v>30.7</v>
      </c>
      <c r="G118" s="120">
        <f>(E118+F118)*1.2</f>
        <v>172.35599999999999</v>
      </c>
      <c r="H118" s="118">
        <f t="shared" si="27"/>
        <v>163.35</v>
      </c>
      <c r="I118" s="21">
        <v>132.65</v>
      </c>
      <c r="J118" s="21">
        <f t="shared" si="28"/>
        <v>30.7</v>
      </c>
      <c r="K118" s="121">
        <f t="shared" si="29"/>
        <v>196.01999999999998</v>
      </c>
    </row>
    <row r="119" spans="1:11" ht="25.5">
      <c r="A119" s="243"/>
      <c r="B119" s="204"/>
      <c r="C119" s="24" t="s">
        <v>69</v>
      </c>
      <c r="D119" s="106">
        <f t="shared" si="25"/>
        <v>155.21</v>
      </c>
      <c r="E119" s="111">
        <v>124.51</v>
      </c>
      <c r="F119" s="111">
        <f>F118</f>
        <v>30.7</v>
      </c>
      <c r="G119" s="105">
        <f t="shared" si="26"/>
        <v>186.25200000000001</v>
      </c>
      <c r="H119" s="107">
        <f t="shared" si="27"/>
        <v>174.94</v>
      </c>
      <c r="I119" s="30">
        <v>144.24</v>
      </c>
      <c r="J119" s="30">
        <f t="shared" si="28"/>
        <v>30.7</v>
      </c>
      <c r="K119" s="122">
        <f t="shared" si="29"/>
        <v>209.928</v>
      </c>
    </row>
    <row r="120" spans="1:11" ht="14.25">
      <c r="A120" s="243"/>
      <c r="B120" s="204"/>
      <c r="C120" s="24" t="s">
        <v>70</v>
      </c>
      <c r="D120" s="106">
        <f t="shared" si="25"/>
        <v>120.99000000000001</v>
      </c>
      <c r="E120" s="111">
        <v>90.29</v>
      </c>
      <c r="F120" s="111">
        <f>F118</f>
        <v>30.7</v>
      </c>
      <c r="G120" s="104">
        <f t="shared" si="26"/>
        <v>145.18800000000002</v>
      </c>
      <c r="H120" s="107">
        <f t="shared" si="27"/>
        <v>140.71</v>
      </c>
      <c r="I120" s="30">
        <v>110.01</v>
      </c>
      <c r="J120" s="30">
        <f t="shared" si="28"/>
        <v>30.7</v>
      </c>
      <c r="K120" s="122">
        <f t="shared" si="29"/>
        <v>168.852</v>
      </c>
    </row>
    <row r="121" spans="1:11" ht="15" thickBot="1">
      <c r="A121" s="244"/>
      <c r="B121" s="209"/>
      <c r="C121" s="123" t="s">
        <v>63</v>
      </c>
      <c r="D121" s="124">
        <f t="shared" si="25"/>
        <v>99.81</v>
      </c>
      <c r="E121" s="125">
        <v>69.11</v>
      </c>
      <c r="F121" s="125">
        <f>F118</f>
        <v>30.7</v>
      </c>
      <c r="G121" s="131">
        <f t="shared" si="26"/>
        <v>119.77199999999999</v>
      </c>
      <c r="H121" s="127">
        <f t="shared" si="27"/>
        <v>119.52</v>
      </c>
      <c r="I121" s="38">
        <v>88.82</v>
      </c>
      <c r="J121" s="38">
        <f t="shared" si="28"/>
        <v>30.7</v>
      </c>
      <c r="K121" s="128">
        <f t="shared" si="29"/>
        <v>143.42399999999998</v>
      </c>
    </row>
    <row r="122" spans="1:11" ht="14.25">
      <c r="A122" s="199">
        <f>A118+1</f>
        <v>10</v>
      </c>
      <c r="B122" s="262" t="s">
        <v>71</v>
      </c>
      <c r="C122" s="48" t="s">
        <v>72</v>
      </c>
      <c r="D122" s="106">
        <f t="shared" si="25"/>
        <v>71.830000000000013</v>
      </c>
      <c r="E122" s="111">
        <v>69.680000000000007</v>
      </c>
      <c r="F122" s="111">
        <v>2.15</v>
      </c>
      <c r="G122" s="104">
        <f t="shared" si="26"/>
        <v>86.196000000000012</v>
      </c>
      <c r="H122" s="106">
        <f t="shared" si="27"/>
        <v>87.990000000000009</v>
      </c>
      <c r="I122" s="117">
        <v>85.84</v>
      </c>
      <c r="J122" s="117">
        <f t="shared" si="28"/>
        <v>2.15</v>
      </c>
      <c r="K122" s="135">
        <f t="shared" si="29"/>
        <v>105.58800000000001</v>
      </c>
    </row>
    <row r="123" spans="1:11" ht="15" thickBot="1">
      <c r="A123" s="199"/>
      <c r="B123" s="262"/>
      <c r="C123" s="108" t="s">
        <v>63</v>
      </c>
      <c r="D123" s="112">
        <f t="shared" si="25"/>
        <v>56.18</v>
      </c>
      <c r="E123" s="113">
        <v>54.03</v>
      </c>
      <c r="F123" s="113">
        <f>F122</f>
        <v>2.15</v>
      </c>
      <c r="G123" s="116">
        <f t="shared" si="26"/>
        <v>67.415999999999997</v>
      </c>
      <c r="H123" s="115">
        <f t="shared" si="27"/>
        <v>72.34</v>
      </c>
      <c r="I123" s="46">
        <v>70.19</v>
      </c>
      <c r="J123" s="46">
        <f t="shared" si="28"/>
        <v>2.15</v>
      </c>
      <c r="K123" s="134">
        <f t="shared" si="29"/>
        <v>86.808000000000007</v>
      </c>
    </row>
    <row r="124" spans="1:11" ht="14.25">
      <c r="A124" s="202">
        <f>A122+1</f>
        <v>11</v>
      </c>
      <c r="B124" s="203" t="s">
        <v>73</v>
      </c>
      <c r="C124" s="132" t="s">
        <v>74</v>
      </c>
      <c r="D124" s="118">
        <f t="shared" si="25"/>
        <v>91.21</v>
      </c>
      <c r="E124" s="119">
        <v>82.49</v>
      </c>
      <c r="F124" s="119">
        <v>8.7200000000000006</v>
      </c>
      <c r="G124" s="120">
        <f t="shared" si="26"/>
        <v>109.45199999999998</v>
      </c>
      <c r="H124" s="118">
        <f t="shared" si="27"/>
        <v>107.35</v>
      </c>
      <c r="I124" s="21">
        <v>98.63</v>
      </c>
      <c r="J124" s="21">
        <f t="shared" si="28"/>
        <v>8.7200000000000006</v>
      </c>
      <c r="K124" s="121">
        <f t="shared" si="29"/>
        <v>128.82</v>
      </c>
    </row>
    <row r="125" spans="1:11" ht="25.5">
      <c r="A125" s="199"/>
      <c r="B125" s="204"/>
      <c r="C125" s="24" t="s">
        <v>75</v>
      </c>
      <c r="D125" s="106">
        <f t="shared" si="25"/>
        <v>110.25</v>
      </c>
      <c r="E125" s="111">
        <v>101.53</v>
      </c>
      <c r="F125" s="111">
        <f>F124</f>
        <v>8.7200000000000006</v>
      </c>
      <c r="G125" s="104">
        <f>(E125+F125)*1.2</f>
        <v>132.29999999999998</v>
      </c>
      <c r="H125" s="107">
        <f t="shared" si="27"/>
        <v>126.4</v>
      </c>
      <c r="I125" s="30">
        <v>117.68</v>
      </c>
      <c r="J125" s="30">
        <f t="shared" si="28"/>
        <v>8.7200000000000006</v>
      </c>
      <c r="K125" s="122">
        <f t="shared" si="29"/>
        <v>151.68</v>
      </c>
    </row>
    <row r="126" spans="1:11" ht="15" thickBot="1">
      <c r="A126" s="208"/>
      <c r="B126" s="209"/>
      <c r="C126" s="123" t="s">
        <v>63</v>
      </c>
      <c r="D126" s="124">
        <f t="shared" si="25"/>
        <v>63.629999999999995</v>
      </c>
      <c r="E126" s="125">
        <v>54.91</v>
      </c>
      <c r="F126" s="125">
        <f>F124</f>
        <v>8.7200000000000006</v>
      </c>
      <c r="G126" s="126">
        <f>(E126+F126)*1.2</f>
        <v>76.355999999999995</v>
      </c>
      <c r="H126" s="127">
        <f t="shared" si="27"/>
        <v>79.78</v>
      </c>
      <c r="I126" s="38">
        <v>71.06</v>
      </c>
      <c r="J126" s="38">
        <f t="shared" si="28"/>
        <v>8.7200000000000006</v>
      </c>
      <c r="K126" s="128">
        <f t="shared" si="29"/>
        <v>95.736000000000004</v>
      </c>
    </row>
    <row r="127" spans="1:11" ht="14.25">
      <c r="A127" s="199">
        <f>A124+1</f>
        <v>12</v>
      </c>
      <c r="B127" s="204" t="s">
        <v>76</v>
      </c>
      <c r="C127" s="129" t="s">
        <v>74</v>
      </c>
      <c r="D127" s="106">
        <f t="shared" si="25"/>
        <v>75.39</v>
      </c>
      <c r="E127" s="111">
        <v>69.8</v>
      </c>
      <c r="F127" s="111">
        <v>5.59</v>
      </c>
      <c r="G127" s="104">
        <f>(E127+F127)*1.2</f>
        <v>90.468000000000004</v>
      </c>
      <c r="H127" s="106">
        <f t="shared" si="27"/>
        <v>90.34</v>
      </c>
      <c r="I127" s="117">
        <v>84.75</v>
      </c>
      <c r="J127" s="117">
        <f t="shared" si="28"/>
        <v>5.59</v>
      </c>
      <c r="K127" s="135">
        <f t="shared" si="29"/>
        <v>108.408</v>
      </c>
    </row>
    <row r="128" spans="1:11" ht="25.5">
      <c r="A128" s="199"/>
      <c r="B128" s="204"/>
      <c r="C128" s="24" t="s">
        <v>75</v>
      </c>
      <c r="D128" s="106">
        <f t="shared" si="25"/>
        <v>80.8</v>
      </c>
      <c r="E128" s="111">
        <v>75.209999999999994</v>
      </c>
      <c r="F128" s="111">
        <f>F127</f>
        <v>5.59</v>
      </c>
      <c r="G128" s="104">
        <f t="shared" si="26"/>
        <v>96.96</v>
      </c>
      <c r="H128" s="107">
        <f t="shared" si="27"/>
        <v>95.75</v>
      </c>
      <c r="I128" s="30">
        <v>90.16</v>
      </c>
      <c r="J128" s="30">
        <f t="shared" si="28"/>
        <v>5.59</v>
      </c>
      <c r="K128" s="122">
        <f t="shared" si="29"/>
        <v>114.89999999999999</v>
      </c>
    </row>
    <row r="129" spans="1:11" ht="15" thickBot="1">
      <c r="A129" s="199"/>
      <c r="B129" s="204"/>
      <c r="C129" s="108" t="s">
        <v>63</v>
      </c>
      <c r="D129" s="112">
        <f t="shared" si="25"/>
        <v>56.42</v>
      </c>
      <c r="E129" s="113">
        <v>50.83</v>
      </c>
      <c r="F129" s="113">
        <f>F127</f>
        <v>5.59</v>
      </c>
      <c r="G129" s="114">
        <f t="shared" si="26"/>
        <v>67.703999999999994</v>
      </c>
      <c r="H129" s="115">
        <f t="shared" si="27"/>
        <v>71.36</v>
      </c>
      <c r="I129" s="46">
        <v>65.77</v>
      </c>
      <c r="J129" s="46">
        <f t="shared" si="28"/>
        <v>5.59</v>
      </c>
      <c r="K129" s="134">
        <f t="shared" si="29"/>
        <v>85.631999999999991</v>
      </c>
    </row>
    <row r="130" spans="1:11" ht="14.25">
      <c r="A130" s="202">
        <f>A127+1</f>
        <v>13</v>
      </c>
      <c r="B130" s="203" t="s">
        <v>77</v>
      </c>
      <c r="C130" s="133" t="s">
        <v>114</v>
      </c>
      <c r="D130" s="118">
        <f>E130+F130</f>
        <v>142.92000000000002</v>
      </c>
      <c r="E130" s="119">
        <v>118.18</v>
      </c>
      <c r="F130" s="119">
        <v>24.74</v>
      </c>
      <c r="G130" s="120">
        <f>(E130+F130)*1.2</f>
        <v>171.50400000000002</v>
      </c>
      <c r="H130" s="118">
        <f>I130+J130</f>
        <v>156.59</v>
      </c>
      <c r="I130" s="21">
        <v>131.85</v>
      </c>
      <c r="J130" s="21">
        <f>F130</f>
        <v>24.74</v>
      </c>
      <c r="K130" s="121">
        <f>(I130+J130)*1.2</f>
        <v>187.90799999999999</v>
      </c>
    </row>
    <row r="131" spans="1:11" ht="15" thickBot="1">
      <c r="A131" s="208"/>
      <c r="B131" s="209"/>
      <c r="C131" s="123" t="s">
        <v>63</v>
      </c>
      <c r="D131" s="124">
        <f t="shared" ref="D131:D139" si="30">E131+F131</f>
        <v>72.760000000000005</v>
      </c>
      <c r="E131" s="125">
        <v>48.02</v>
      </c>
      <c r="F131" s="125">
        <f>F130</f>
        <v>24.74</v>
      </c>
      <c r="G131" s="131">
        <f>(E131+F131)*1.2</f>
        <v>87.311999999999998</v>
      </c>
      <c r="H131" s="127">
        <f>I131+J131</f>
        <v>86.44</v>
      </c>
      <c r="I131" s="38">
        <v>61.7</v>
      </c>
      <c r="J131" s="38">
        <f>F131</f>
        <v>24.74</v>
      </c>
      <c r="K131" s="128">
        <f>(I131+J131)*1.2</f>
        <v>103.72799999999999</v>
      </c>
    </row>
    <row r="132" spans="1:11" ht="14.25">
      <c r="A132" s="202">
        <f>A130+1</f>
        <v>14</v>
      </c>
      <c r="B132" s="203" t="s">
        <v>117</v>
      </c>
      <c r="C132" s="133" t="s">
        <v>116</v>
      </c>
      <c r="D132" s="118">
        <f>E132+F132</f>
        <v>77.27000000000001</v>
      </c>
      <c r="E132" s="119">
        <v>67.34</v>
      </c>
      <c r="F132" s="119">
        <v>9.93</v>
      </c>
      <c r="G132" s="120">
        <f>D132*1.2</f>
        <v>92.724000000000004</v>
      </c>
      <c r="H132" s="118">
        <f>I132+J132</f>
        <v>93.419999999999987</v>
      </c>
      <c r="I132" s="21">
        <v>83.49</v>
      </c>
      <c r="J132" s="21">
        <f>F132</f>
        <v>9.93</v>
      </c>
      <c r="K132" s="121">
        <f>H132*1.2</f>
        <v>112.10399999999998</v>
      </c>
    </row>
    <row r="133" spans="1:11" ht="14.25">
      <c r="A133" s="199"/>
      <c r="B133" s="204"/>
      <c r="C133" s="163" t="s">
        <v>119</v>
      </c>
      <c r="D133" s="106">
        <f t="shared" ref="D133" si="31">E133+F133</f>
        <v>85.509999999999991</v>
      </c>
      <c r="E133" s="111">
        <v>75.58</v>
      </c>
      <c r="F133" s="111">
        <f>F132</f>
        <v>9.93</v>
      </c>
      <c r="G133" s="104">
        <f>(E133+F133)*1.2</f>
        <v>102.61199999999998</v>
      </c>
      <c r="H133" s="107">
        <f t="shared" ref="H133" si="32">I133+J133</f>
        <v>101.66</v>
      </c>
      <c r="I133" s="30">
        <v>91.73</v>
      </c>
      <c r="J133" s="30">
        <f t="shared" ref="J133" si="33">F133</f>
        <v>9.93</v>
      </c>
      <c r="K133" s="122">
        <f t="shared" ref="K133" si="34">(I133+J133)*1.2</f>
        <v>121.99199999999999</v>
      </c>
    </row>
    <row r="134" spans="1:11" ht="15" thickBot="1">
      <c r="A134" s="208"/>
      <c r="B134" s="209"/>
      <c r="C134" s="123" t="s">
        <v>78</v>
      </c>
      <c r="D134" s="124">
        <f t="shared" si="30"/>
        <v>0.95</v>
      </c>
      <c r="E134" s="125">
        <v>0.95</v>
      </c>
      <c r="F134" s="125"/>
      <c r="G134" s="131">
        <f>D134*1.2</f>
        <v>1.1399999999999999</v>
      </c>
      <c r="H134" s="124">
        <f t="shared" ref="H134" si="35">I134+J134</f>
        <v>0.95</v>
      </c>
      <c r="I134" s="38">
        <f>E134</f>
        <v>0.95</v>
      </c>
      <c r="J134" s="38"/>
      <c r="K134" s="128">
        <f>G134</f>
        <v>1.1399999999999999</v>
      </c>
    </row>
    <row r="135" spans="1:11" ht="14.25">
      <c r="A135" s="202">
        <f>A132+1</f>
        <v>15</v>
      </c>
      <c r="B135" s="203" t="s">
        <v>118</v>
      </c>
      <c r="C135" s="133" t="s">
        <v>116</v>
      </c>
      <c r="D135" s="118">
        <f>E135+F135</f>
        <v>53.57</v>
      </c>
      <c r="E135" s="119">
        <v>52.39</v>
      </c>
      <c r="F135" s="119">
        <v>1.18</v>
      </c>
      <c r="G135" s="120">
        <f>D135*1.2</f>
        <v>64.283999999999992</v>
      </c>
      <c r="H135" s="118">
        <f>I135+J135</f>
        <v>84.67</v>
      </c>
      <c r="I135" s="21">
        <v>83.49</v>
      </c>
      <c r="J135" s="21">
        <f>F135</f>
        <v>1.18</v>
      </c>
      <c r="K135" s="121">
        <f>H135*1.2</f>
        <v>101.604</v>
      </c>
    </row>
    <row r="136" spans="1:11" ht="14.25">
      <c r="A136" s="199"/>
      <c r="B136" s="204"/>
      <c r="C136" s="163" t="s">
        <v>119</v>
      </c>
      <c r="D136" s="106">
        <f t="shared" ref="D136" si="36">E136+F136</f>
        <v>67.160000000000011</v>
      </c>
      <c r="E136" s="111">
        <v>65.98</v>
      </c>
      <c r="F136" s="111">
        <f>F135</f>
        <v>1.18</v>
      </c>
      <c r="G136" s="104">
        <f>(E136+F136)*1.2</f>
        <v>80.592000000000013</v>
      </c>
      <c r="H136" s="107">
        <f t="shared" ref="H136" si="37">I136+J136</f>
        <v>81.860000000000014</v>
      </c>
      <c r="I136" s="30">
        <v>80.680000000000007</v>
      </c>
      <c r="J136" s="30">
        <f t="shared" ref="J136" si="38">F136</f>
        <v>1.18</v>
      </c>
      <c r="K136" s="122">
        <f t="shared" ref="K136" si="39">(I136+J136)*1.2</f>
        <v>98.232000000000014</v>
      </c>
    </row>
    <row r="137" spans="1:11" ht="15" thickBot="1">
      <c r="A137" s="199"/>
      <c r="B137" s="204"/>
      <c r="C137" s="108" t="s">
        <v>78</v>
      </c>
      <c r="D137" s="112">
        <f t="shared" ref="D137" si="40">E137+F137</f>
        <v>0.93</v>
      </c>
      <c r="E137" s="113">
        <v>0.93</v>
      </c>
      <c r="F137" s="113"/>
      <c r="G137" s="116">
        <f>D137*1.2</f>
        <v>1.1160000000000001</v>
      </c>
      <c r="H137" s="112">
        <f t="shared" ref="H137" si="41">I137+J137</f>
        <v>0.93</v>
      </c>
      <c r="I137" s="46">
        <f>E137</f>
        <v>0.93</v>
      </c>
      <c r="J137" s="46"/>
      <c r="K137" s="134">
        <f>G137</f>
        <v>1.1160000000000001</v>
      </c>
    </row>
    <row r="138" spans="1:11" ht="18" customHeight="1">
      <c r="A138" s="182">
        <f>A135+1</f>
        <v>16</v>
      </c>
      <c r="B138" s="205" t="s">
        <v>79</v>
      </c>
      <c r="C138" s="164" t="s">
        <v>115</v>
      </c>
      <c r="D138" s="118">
        <f>E138+F138</f>
        <v>121.83</v>
      </c>
      <c r="E138" s="119">
        <v>105.42</v>
      </c>
      <c r="F138" s="119">
        <v>16.41</v>
      </c>
      <c r="G138" s="120">
        <f>D138*1.2</f>
        <v>146.196</v>
      </c>
      <c r="H138" s="118">
        <f>I138+J138</f>
        <v>138.77000000000001</v>
      </c>
      <c r="I138" s="21">
        <v>122.36</v>
      </c>
      <c r="J138" s="21">
        <f>F138</f>
        <v>16.41</v>
      </c>
      <c r="K138" s="121">
        <f>H138*1.2</f>
        <v>166.524</v>
      </c>
    </row>
    <row r="139" spans="1:11" ht="27" customHeight="1">
      <c r="A139" s="183"/>
      <c r="B139" s="206"/>
      <c r="C139" s="166" t="s">
        <v>120</v>
      </c>
      <c r="D139" s="107">
        <f t="shared" si="30"/>
        <v>121.31</v>
      </c>
      <c r="E139" s="165">
        <v>104.9</v>
      </c>
      <c r="F139" s="165">
        <f>F138</f>
        <v>16.41</v>
      </c>
      <c r="G139" s="105">
        <f>D139*1.2</f>
        <v>145.572</v>
      </c>
      <c r="H139" s="107">
        <f t="shared" ref="H139" si="42">I139+J139</f>
        <v>138.25</v>
      </c>
      <c r="I139" s="30">
        <v>121.84</v>
      </c>
      <c r="J139" s="30">
        <f>F139</f>
        <v>16.41</v>
      </c>
      <c r="K139" s="122">
        <f>H139*1.2</f>
        <v>165.9</v>
      </c>
    </row>
    <row r="140" spans="1:11" ht="25.5">
      <c r="A140" s="183"/>
      <c r="B140" s="206"/>
      <c r="C140" s="166" t="s">
        <v>121</v>
      </c>
      <c r="D140" s="107">
        <f t="shared" ref="D140:D141" si="43">E140+F140</f>
        <v>102.52</v>
      </c>
      <c r="E140" s="165">
        <v>86.11</v>
      </c>
      <c r="F140" s="165">
        <f t="shared" ref="F140:F141" si="44">F139</f>
        <v>16.41</v>
      </c>
      <c r="G140" s="105">
        <f t="shared" ref="G140:G141" si="45">D140*1.2</f>
        <v>123.02399999999999</v>
      </c>
      <c r="H140" s="107">
        <f t="shared" ref="H140:H141" si="46">I140+J140</f>
        <v>119.46</v>
      </c>
      <c r="I140" s="30">
        <v>103.05</v>
      </c>
      <c r="J140" s="30">
        <f t="shared" ref="J140:J141" si="47">F140</f>
        <v>16.41</v>
      </c>
      <c r="K140" s="122">
        <f t="shared" ref="K140:K141" si="48">H140*1.2</f>
        <v>143.35199999999998</v>
      </c>
    </row>
    <row r="141" spans="1:11" ht="26.25" thickBot="1">
      <c r="A141" s="184"/>
      <c r="B141" s="207"/>
      <c r="C141" s="167" t="s">
        <v>122</v>
      </c>
      <c r="D141" s="127">
        <f t="shared" si="43"/>
        <v>76.599999999999994</v>
      </c>
      <c r="E141" s="168">
        <v>60.19</v>
      </c>
      <c r="F141" s="168">
        <f t="shared" si="44"/>
        <v>16.41</v>
      </c>
      <c r="G141" s="131">
        <f t="shared" si="45"/>
        <v>91.919999999999987</v>
      </c>
      <c r="H141" s="127">
        <f t="shared" si="46"/>
        <v>93.53</v>
      </c>
      <c r="I141" s="38">
        <v>77.12</v>
      </c>
      <c r="J141" s="38">
        <f t="shared" si="47"/>
        <v>16.41</v>
      </c>
      <c r="K141" s="128">
        <f t="shared" si="48"/>
        <v>112.236</v>
      </c>
    </row>
  </sheetData>
  <mergeCells count="93">
    <mergeCell ref="A118:A121"/>
    <mergeCell ref="B118:B121"/>
    <mergeCell ref="A130:A131"/>
    <mergeCell ref="B130:B131"/>
    <mergeCell ref="A122:A123"/>
    <mergeCell ref="B122:B123"/>
    <mergeCell ref="A124:A126"/>
    <mergeCell ref="B124:B126"/>
    <mergeCell ref="A127:A129"/>
    <mergeCell ref="B127:B129"/>
    <mergeCell ref="A111:A113"/>
    <mergeCell ref="B111:B113"/>
    <mergeCell ref="A114:A117"/>
    <mergeCell ref="B114:B117"/>
    <mergeCell ref="A101:A103"/>
    <mergeCell ref="B101:B103"/>
    <mergeCell ref="A104:A107"/>
    <mergeCell ref="B104:B107"/>
    <mergeCell ref="A108:A110"/>
    <mergeCell ref="B108:B110"/>
    <mergeCell ref="A94:A95"/>
    <mergeCell ref="B94:B95"/>
    <mergeCell ref="A96:A98"/>
    <mergeCell ref="B96:B98"/>
    <mergeCell ref="A99:A100"/>
    <mergeCell ref="B99:B100"/>
    <mergeCell ref="B90:G90"/>
    <mergeCell ref="A91:A93"/>
    <mergeCell ref="B91:C93"/>
    <mergeCell ref="D91:G91"/>
    <mergeCell ref="H91:K91"/>
    <mergeCell ref="D92:D93"/>
    <mergeCell ref="E92:F92"/>
    <mergeCell ref="G92:G93"/>
    <mergeCell ref="H92:H93"/>
    <mergeCell ref="I92:J92"/>
    <mergeCell ref="K92:K93"/>
    <mergeCell ref="C79:C81"/>
    <mergeCell ref="C82:C83"/>
    <mergeCell ref="A84:A86"/>
    <mergeCell ref="B84:B86"/>
    <mergeCell ref="A89:J89"/>
    <mergeCell ref="A68:A70"/>
    <mergeCell ref="B68:B70"/>
    <mergeCell ref="A74:A78"/>
    <mergeCell ref="B74:B78"/>
    <mergeCell ref="A79:A83"/>
    <mergeCell ref="B79:B83"/>
    <mergeCell ref="A15:A18"/>
    <mergeCell ref="B15:B18"/>
    <mergeCell ref="A19:A22"/>
    <mergeCell ref="B19:B22"/>
    <mergeCell ref="A25:A41"/>
    <mergeCell ref="B25:B32"/>
    <mergeCell ref="B33:B41"/>
    <mergeCell ref="B23:B24"/>
    <mergeCell ref="A23:A24"/>
    <mergeCell ref="B8:C8"/>
    <mergeCell ref="A9:A11"/>
    <mergeCell ref="B9:B11"/>
    <mergeCell ref="A12:A14"/>
    <mergeCell ref="B12:B14"/>
    <mergeCell ref="A1:J1"/>
    <mergeCell ref="A2:J2"/>
    <mergeCell ref="A3:J3"/>
    <mergeCell ref="A4:J4"/>
    <mergeCell ref="A6:A7"/>
    <mergeCell ref="B6:C7"/>
    <mergeCell ref="D6:D7"/>
    <mergeCell ref="E6:G6"/>
    <mergeCell ref="H6:J6"/>
    <mergeCell ref="A135:A137"/>
    <mergeCell ref="B135:B137"/>
    <mergeCell ref="B138:B141"/>
    <mergeCell ref="A138:A141"/>
    <mergeCell ref="A132:A134"/>
    <mergeCell ref="B132:B134"/>
    <mergeCell ref="A42:A57"/>
    <mergeCell ref="B42:B50"/>
    <mergeCell ref="B51:B57"/>
    <mergeCell ref="A71:A73"/>
    <mergeCell ref="B71:B73"/>
    <mergeCell ref="A59:J59"/>
    <mergeCell ref="A60:J60"/>
    <mergeCell ref="A61:J61"/>
    <mergeCell ref="A62:A63"/>
    <mergeCell ref="B62:C63"/>
    <mergeCell ref="D62:D63"/>
    <mergeCell ref="E62:G62"/>
    <mergeCell ref="H62:J62"/>
    <mergeCell ref="B64:C64"/>
    <mergeCell ref="A65:A67"/>
    <mergeCell ref="B65:B67"/>
  </mergeCells>
  <pageMargins left="0.31496062992125984" right="0" top="0.31496062992125984" bottom="0.19685039370078741" header="0" footer="0"/>
  <pageSetup paperSize="9" scale="71" orientation="portrait" horizontalDpi="120" verticalDpi="144" r:id="rId1"/>
  <headerFooter alignWithMargins="0"/>
  <rowBreaks count="2" manualBreakCount="2">
    <brk id="58" max="10" man="1"/>
    <brk id="1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месяц</vt:lpstr>
      <vt:lpstr>месяц!Область_печати</vt:lpstr>
    </vt:vector>
  </TitlesOfParts>
  <Company>Ekomost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ZamDir</cp:lastModifiedBy>
  <cp:lastPrinted>2024-06-12T08:06:17Z</cp:lastPrinted>
  <dcterms:created xsi:type="dcterms:W3CDTF">2020-06-18T11:30:55Z</dcterms:created>
  <dcterms:modified xsi:type="dcterms:W3CDTF">2025-01-09T12:24:27Z</dcterms:modified>
</cp:coreProperties>
</file>